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s\sbprcina\Downloads\"/>
    </mc:Choice>
  </mc:AlternateContent>
  <xr:revisionPtr revIDLastSave="0" documentId="13_ncr:1_{72ED3657-D3FA-4B45-B141-D2224FCEC6E5}" xr6:coauthVersionLast="36" xr6:coauthVersionMax="47" xr10:uidLastSave="{00000000-0000-0000-0000-000000000000}"/>
  <workbookProtection workbookAlgorithmName="SHA-512" workbookHashValue="V9HBG9dz0N8J/OMSKNKVpqnKvEfWn9n5OnhYeH6+o5n04dS0wdPv9MPC0+Ty8StvAOEsBf6MV2zwA9JRG/XyLQ==" workbookSaltValue="JNo0DHYo/yBzL5TpBLstgg==" workbookSpinCount="100000" lockStructure="1"/>
  <bookViews>
    <workbookView xWindow="0" yWindow="0" windowWidth="28800" windowHeight="11925" xr2:uid="{D34F47D5-E3BE-4793-AC70-0A7D4F2138F8}"/>
  </bookViews>
  <sheets>
    <sheet name="Titulní list" sheetId="1" r:id="rId1"/>
    <sheet name="I. Údaje o plochách" sheetId="2" r:id="rId2"/>
    <sheet name="II. Vybrané údaje" sheetId="3" r:id="rId3"/>
    <sheet name="III. Náklady a výnosy v LH" sheetId="4" r:id="rId4"/>
    <sheet name="Metodické vysvětlivky" sheetId="5" r:id="rId5"/>
    <sheet name="PLO" sheetId="6" r:id="rId6"/>
    <sheet name="NUTS-kraje" sheetId="7" r:id="rId7"/>
  </sheets>
  <calcPr calcId="191028"/>
</workbook>
</file>

<file path=xl/calcChain.xml><?xml version="1.0" encoding="utf-8"?>
<calcChain xmlns="http://schemas.openxmlformats.org/spreadsheetml/2006/main">
  <c r="J15" i="1" l="1"/>
  <c r="W8" i="4"/>
  <c r="W9" i="4"/>
  <c r="W10" i="4"/>
  <c r="W13" i="4"/>
  <c r="W14" i="4"/>
  <c r="W15" i="4"/>
  <c r="W16" i="4"/>
  <c r="M7" i="4" l="1"/>
  <c r="H13" i="3"/>
  <c r="H17" i="3"/>
  <c r="H15" i="3"/>
  <c r="H11" i="3" l="1"/>
  <c r="F6" i="3" l="1"/>
  <c r="J25" i="1"/>
  <c r="J19" i="1" l="1"/>
  <c r="I21" i="4" l="1"/>
  <c r="I26" i="4" s="1"/>
  <c r="H21" i="4"/>
  <c r="H26" i="4" s="1"/>
  <c r="G21" i="4"/>
  <c r="G26" i="4" s="1"/>
  <c r="G27" i="4" l="1"/>
  <c r="M12" i="4"/>
  <c r="E6" i="2"/>
  <c r="K18" i="4"/>
  <c r="K12" i="4"/>
  <c r="K7" i="4"/>
  <c r="L18" i="4"/>
  <c r="L12" i="4"/>
  <c r="L7" i="4"/>
  <c r="G9" i="2" l="1"/>
</calcChain>
</file>

<file path=xl/sharedStrings.xml><?xml version="1.0" encoding="utf-8"?>
<sst xmlns="http://schemas.openxmlformats.org/spreadsheetml/2006/main" count="341" uniqueCount="236">
  <si>
    <t>Les (MZe) 1-01</t>
  </si>
  <si>
    <t>Resortní statistické zjišťování
Schváleno ČSÚ pro MZe
ČV 114/22 ze dne 7. 7. 2021</t>
  </si>
  <si>
    <t>Roční výkaz o hospodaření v lesích 
za rok 2022</t>
  </si>
  <si>
    <t>Výkaz je součástí Programu statistických zjišťování na rok 2022. Podle zákona č. 89/1995 Sb.,
 o státní statistické službě, ve znění pozdějších předpisů, je zpravodajská jednotka povinna
 poskytnout všechny požadované údaje. Ochrana důvěrnosti údajů je zaručena zákonem.
  Děkujeme za spolupráci.</t>
  </si>
  <si>
    <r>
      <t xml:space="preserve">Vyplněný výkaz doručte do </t>
    </r>
    <r>
      <rPr>
        <b/>
        <sz val="11"/>
        <rFont val="Calibri"/>
        <family val="2"/>
        <charset val="238"/>
        <scheme val="minor"/>
      </rPr>
      <t>31. 3. 2023</t>
    </r>
    <r>
      <rPr>
        <sz val="11"/>
        <rFont val="Calibri"/>
        <family val="2"/>
        <charset val="238"/>
        <scheme val="minor"/>
      </rPr>
      <t xml:space="preserve">
</t>
    </r>
    <r>
      <rPr>
        <b/>
        <sz val="11"/>
        <rFont val="Calibri"/>
        <family val="2"/>
        <charset val="238"/>
        <scheme val="minor"/>
      </rPr>
      <t xml:space="preserve">Ministerstvo zemědělství, odbor koncepcí a ekonomiky lesního hospodářství,
Těšnov 65/17, 110 00 Praha 1,
</t>
    </r>
    <r>
      <rPr>
        <sz val="11"/>
        <rFont val="Calibri"/>
        <family val="2"/>
        <charset val="238"/>
        <scheme val="minor"/>
      </rPr>
      <t xml:space="preserve">e-mail: </t>
    </r>
    <r>
      <rPr>
        <u/>
        <sz val="11"/>
        <rFont val="Calibri"/>
        <family val="2"/>
        <charset val="238"/>
        <scheme val="minor"/>
      </rPr>
      <t>statistika.les@mze.cz</t>
    </r>
  </si>
  <si>
    <t>Informace podá: MZe, odbor koncepcí a ekonomiky lesního hospodářství, Ing. Petr Uzel, tel. 221 812 919.</t>
  </si>
  <si>
    <t>Kraj:</t>
  </si>
  <si>
    <t>Rok</t>
  </si>
  <si>
    <t>2022</t>
  </si>
  <si>
    <t>Upozornění:</t>
  </si>
  <si>
    <t>IČO</t>
  </si>
  <si>
    <t>PLO</t>
  </si>
  <si>
    <t>Název a sídlo zpravodajské jednotky</t>
  </si>
  <si>
    <t>Název:</t>
  </si>
  <si>
    <t>Ulice:</t>
  </si>
  <si>
    <t>Město:</t>
  </si>
  <si>
    <t>PSČ (bez mezer):</t>
  </si>
  <si>
    <t>Výkaz vyplnil</t>
  </si>
  <si>
    <t>Jméno a příjmení:</t>
  </si>
  <si>
    <t>Telefon:</t>
  </si>
  <si>
    <t>Fax:</t>
  </si>
  <si>
    <t>E-mail:</t>
  </si>
  <si>
    <t>Podpis:</t>
  </si>
  <si>
    <t>Datum:</t>
  </si>
  <si>
    <t>Komentář (uveďte případné poznámky)</t>
  </si>
  <si>
    <t>I. Údaje o plochách</t>
  </si>
  <si>
    <t>Ukazatel</t>
  </si>
  <si>
    <t>Čís. řád.</t>
  </si>
  <si>
    <t>Plocha v ha</t>
  </si>
  <si>
    <t>a</t>
  </si>
  <si>
    <t>b</t>
  </si>
  <si>
    <t>Plocha obhospodařovaných lesních pozemků celkem</t>
  </si>
  <si>
    <t>01</t>
  </si>
  <si>
    <t>v tom</t>
  </si>
  <si>
    <t>vlastní</t>
  </si>
  <si>
    <t>02</t>
  </si>
  <si>
    <t>pronajaté</t>
  </si>
  <si>
    <t>03</t>
  </si>
  <si>
    <t>Plocha lesa hospodářského</t>
  </si>
  <si>
    <t>04</t>
  </si>
  <si>
    <t>II. Vybrané údaje</t>
  </si>
  <si>
    <t>M. j.</t>
  </si>
  <si>
    <t>Množství v m. j.</t>
  </si>
  <si>
    <t>c</t>
  </si>
  <si>
    <r>
      <t xml:space="preserve">Prodej dřeva celkem </t>
    </r>
    <r>
      <rPr>
        <sz val="11"/>
        <rFont val="Calibri"/>
        <family val="2"/>
        <charset val="238"/>
        <scheme val="minor"/>
      </rPr>
      <t>(bez vlastní spotřeby)</t>
    </r>
  </si>
  <si>
    <r>
      <t>m</t>
    </r>
    <r>
      <rPr>
        <vertAlign val="superscript"/>
        <sz val="11"/>
        <rFont val="Calibri"/>
        <family val="2"/>
        <charset val="238"/>
        <scheme val="minor"/>
      </rPr>
      <t>3</t>
    </r>
  </si>
  <si>
    <t>na P (na stojato)</t>
  </si>
  <si>
    <t>u P</t>
  </si>
  <si>
    <t>na OM</t>
  </si>
  <si>
    <t>na ES</t>
  </si>
  <si>
    <t>05</t>
  </si>
  <si>
    <t>Těžba dřeva z obhospodařovaných lesů celkem</t>
  </si>
  <si>
    <t>06</t>
  </si>
  <si>
    <t>z toho</t>
  </si>
  <si>
    <t>nahodilá</t>
  </si>
  <si>
    <t>07</t>
  </si>
  <si>
    <t>objem vytěženého jehličnatého dřeva (hroubí) neprodaného, které zůstalo na lokalitě P, OM neo ES</t>
  </si>
  <si>
    <t>08</t>
  </si>
  <si>
    <t>objem vytěženého dřeva (hroubí), které nebude již uvedeno na trh a bylo ponecháno v lese k zetlení</t>
  </si>
  <si>
    <t>09</t>
  </si>
  <si>
    <t>Investice do LH celkem</t>
  </si>
  <si>
    <t>10</t>
  </si>
  <si>
    <t>tis. Kč</t>
  </si>
  <si>
    <t>stroje a zařízení</t>
  </si>
  <si>
    <t>11</t>
  </si>
  <si>
    <t xml:space="preserve">stavby </t>
  </si>
  <si>
    <t>12</t>
  </si>
  <si>
    <t>z toho: cesty a svážnice</t>
  </si>
  <si>
    <t>13</t>
  </si>
  <si>
    <t>Těžba dřeva harvestory</t>
  </si>
  <si>
    <t>14</t>
  </si>
  <si>
    <t>Přibližování dříví vyvážecími soupravami</t>
  </si>
  <si>
    <t>15</t>
  </si>
  <si>
    <t>Přibližování dříví lanovkami</t>
  </si>
  <si>
    <t>16</t>
  </si>
  <si>
    <t>Soustřeďování dříví koňmi</t>
  </si>
  <si>
    <t>17</t>
  </si>
  <si>
    <t>Štěpkování těžebních zbytků v lese</t>
  </si>
  <si>
    <t>18</t>
  </si>
  <si>
    <t>III. Náklady a výnosy v lesním hospodářství</t>
  </si>
  <si>
    <t>Náklady
celkem</t>
  </si>
  <si>
    <t>Výnosy
celkem</t>
  </si>
  <si>
    <t xml:space="preserve">ze sl. 3 dotace 
</t>
  </si>
  <si>
    <t>v tisících Kč</t>
  </si>
  <si>
    <r>
      <t xml:space="preserve">Pěstební činnost celkem
</t>
    </r>
    <r>
      <rPr>
        <sz val="11"/>
        <color rgb="FF000000"/>
        <rFont val="Calibri"/>
        <family val="2"/>
        <charset val="238"/>
        <scheme val="minor"/>
      </rPr>
      <t>(bez semenářství a školkařství a bez rezerv)</t>
    </r>
  </si>
  <si>
    <t>X</t>
  </si>
  <si>
    <t>obnova lesa (včetně spotřeby sazenic)</t>
  </si>
  <si>
    <t>ha</t>
  </si>
  <si>
    <t>péče o lesní kultury</t>
  </si>
  <si>
    <t>prořezávky</t>
  </si>
  <si>
    <t>ochrana lesa</t>
  </si>
  <si>
    <r>
      <t xml:space="preserve">Těžební činnost celkem </t>
    </r>
    <r>
      <rPr>
        <sz val="11"/>
        <rFont val="Calibri"/>
        <family val="2"/>
        <charset val="238"/>
        <scheme val="minor"/>
      </rPr>
      <t xml:space="preserve">(bez rezerv, </t>
    </r>
    <r>
      <rPr>
        <b/>
        <sz val="11"/>
        <rFont val="Calibri"/>
        <family val="2"/>
        <charset val="238"/>
        <scheme val="minor"/>
      </rPr>
      <t>včetně příspěvku na zmírnění dopadu kůrovcové kalamity</t>
    </r>
    <r>
      <rPr>
        <sz val="11"/>
        <rFont val="Calibri"/>
        <family val="2"/>
        <charset val="238"/>
        <scheme val="minor"/>
      </rPr>
      <t>)</t>
    </r>
  </si>
  <si>
    <t>těžba dřeva</t>
  </si>
  <si>
    <r>
      <t>m</t>
    </r>
    <r>
      <rPr>
        <vertAlign val="superscript"/>
        <sz val="11"/>
        <color rgb="FF000000"/>
        <rFont val="Calibri"/>
        <family val="2"/>
        <charset val="238"/>
      </rPr>
      <t>3</t>
    </r>
  </si>
  <si>
    <t>přibližování dříví</t>
  </si>
  <si>
    <t>odvoz dříví</t>
  </si>
  <si>
    <t>realizace dříví</t>
  </si>
  <si>
    <t>lesní cesty a svážnice</t>
  </si>
  <si>
    <r>
      <t xml:space="preserve">Ostatní lesnická činnost celkem </t>
    </r>
    <r>
      <rPr>
        <sz val="11"/>
        <rFont val="Calibri"/>
        <family val="2"/>
        <charset val="238"/>
        <scheme val="minor"/>
      </rPr>
      <t>(bez rezerv)</t>
    </r>
  </si>
  <si>
    <t>myslivost</t>
  </si>
  <si>
    <t>Rezerva na pěstební a ostatní les. činnosti</t>
  </si>
  <si>
    <r>
      <t xml:space="preserve">Lesnická činnost celkem
</t>
    </r>
    <r>
      <rPr>
        <sz val="11"/>
        <rFont val="Calibri"/>
        <family val="2"/>
        <charset val="238"/>
        <scheme val="minor"/>
      </rPr>
      <t>(ř.01+06+12+14)</t>
    </r>
  </si>
  <si>
    <t>Jiné činnosti</t>
  </si>
  <si>
    <t>Ostatní rezervy a opravné položky</t>
  </si>
  <si>
    <t>Nájemné předepisované vlastníkem</t>
  </si>
  <si>
    <t>Režie</t>
  </si>
  <si>
    <t>19</t>
  </si>
  <si>
    <r>
      <t xml:space="preserve">Celkem činnosti
</t>
    </r>
    <r>
      <rPr>
        <sz val="11"/>
        <rFont val="Calibri"/>
        <family val="2"/>
        <charset val="238"/>
        <scheme val="minor"/>
      </rPr>
      <t>(ř.15 +16+17+18+19)</t>
    </r>
  </si>
  <si>
    <t>20</t>
  </si>
  <si>
    <r>
      <t xml:space="preserve">Hospodářský výsledek
</t>
    </r>
    <r>
      <rPr>
        <sz val="11"/>
        <color rgb="FF000000"/>
        <rFont val="Calibri"/>
        <family val="2"/>
        <charset val="238"/>
        <scheme val="minor"/>
      </rPr>
      <t>(z ř.20 sl.3 -</t>
    </r>
    <r>
      <rPr>
        <sz val="11"/>
        <color rgb="FFFF0000"/>
        <rFont val="Calibri"/>
        <family val="2"/>
        <charset val="238"/>
        <scheme val="minor"/>
      </rPr>
      <t xml:space="preserve"> </t>
    </r>
    <r>
      <rPr>
        <sz val="11"/>
        <color rgb="FF000000"/>
        <rFont val="Calibri"/>
        <family val="2"/>
        <charset val="238"/>
        <scheme val="minor"/>
      </rPr>
      <t>sl.2)</t>
    </r>
  </si>
  <si>
    <t>21</t>
  </si>
  <si>
    <t>X - nevyplňuje se</t>
  </si>
  <si>
    <t>Metodické vysvětlivky</t>
  </si>
  <si>
    <t>(proti minulému roku změněny)</t>
  </si>
  <si>
    <t>Okruh zpravodajských jednotek:</t>
  </si>
  <si>
    <t>Určeno pro ekonomické subjekty (vlastníky lesů) hospodařící na lesních pozemcích s rozlohou 200 a více ha.</t>
  </si>
  <si>
    <r>
      <t xml:space="preserve">ř.01: </t>
    </r>
    <r>
      <rPr>
        <b/>
        <sz val="11"/>
        <color theme="1"/>
        <rFont val="Calibri"/>
        <family val="2"/>
        <charset val="238"/>
        <scheme val="minor"/>
      </rPr>
      <t>Plocha obhospodařovaných lesních pozemků celkem</t>
    </r>
    <r>
      <rPr>
        <sz val="11"/>
        <color theme="1"/>
        <rFont val="Calibri"/>
        <family val="2"/>
        <charset val="238"/>
        <scheme val="minor"/>
      </rPr>
      <t xml:space="preserve"> - zahrnuje lesní pozemky vlastníka, na kterých sám hospodaří a lesní pozemky pronajaté od jiných vlastníků za účelem hospodaření. Vykazuje se výměra veškeré půdy, která je v evidenci nemovitostí uvedena jako lesní půda. Je zde zahrnuta porostní půda (tj. půda využívaná k lesní produkci) i tzv. bezlesí (tj. dočasně odlesněná část lesní půdy, sloužící provozu lesního hospodářství nepřímo).</t>
    </r>
  </si>
  <si>
    <r>
      <t xml:space="preserve">ř.04: </t>
    </r>
    <r>
      <rPr>
        <b/>
        <sz val="11"/>
        <color theme="1"/>
        <rFont val="Calibri"/>
        <family val="2"/>
        <charset val="238"/>
        <scheme val="minor"/>
      </rPr>
      <t>Plocha lesa hospodářského (ha)</t>
    </r>
    <r>
      <rPr>
        <sz val="11"/>
        <color theme="1"/>
        <rFont val="Calibri"/>
        <family val="2"/>
        <charset val="238"/>
        <scheme val="minor"/>
      </rPr>
      <t xml:space="preserve"> - dle § 9 zákona č. 289/95 Sb., o lesích a o změně a doplnění některých zákonů, ve znění pozdějších předpisů, je plocha lesa, která není zařazena v kategorii lesů ochranných nebo lesů zvláštního určení.</t>
    </r>
  </si>
  <si>
    <r>
      <t xml:space="preserve">ř.01: </t>
    </r>
    <r>
      <rPr>
        <b/>
        <sz val="11"/>
        <color theme="1"/>
        <rFont val="Calibri"/>
        <family val="2"/>
        <charset val="238"/>
        <scheme val="minor"/>
      </rPr>
      <t>Prodej dřeva celkem (bez vlastní spotřeby)</t>
    </r>
    <r>
      <rPr>
        <sz val="11"/>
        <color theme="1"/>
        <rFont val="Calibri"/>
        <family val="2"/>
        <charset val="238"/>
        <scheme val="minor"/>
      </rPr>
      <t xml:space="preserve"> - je součtem ř.02 až 05.</t>
    </r>
  </si>
  <si>
    <r>
      <t xml:space="preserve">ř.02: </t>
    </r>
    <r>
      <rPr>
        <b/>
        <sz val="11"/>
        <color theme="1"/>
        <rFont val="Calibri"/>
        <family val="2"/>
        <charset val="238"/>
        <scheme val="minor"/>
      </rPr>
      <t>Prodej dřeva na P</t>
    </r>
    <r>
      <rPr>
        <sz val="11"/>
        <color theme="1"/>
        <rFont val="Calibri"/>
        <family val="2"/>
        <charset val="238"/>
        <scheme val="minor"/>
      </rPr>
      <t xml:space="preserve"> - prodej dřeva nastojato včetně samovýroby. </t>
    </r>
  </si>
  <si>
    <r>
      <t xml:space="preserve">ř.03: </t>
    </r>
    <r>
      <rPr>
        <b/>
        <sz val="11"/>
        <color theme="1"/>
        <rFont val="Calibri"/>
        <family val="2"/>
        <charset val="238"/>
        <scheme val="minor"/>
      </rPr>
      <t>Prodej dřeva u P</t>
    </r>
    <r>
      <rPr>
        <sz val="11"/>
        <color theme="1"/>
        <rFont val="Calibri"/>
        <family val="2"/>
        <charset val="238"/>
        <scheme val="minor"/>
      </rPr>
      <t xml:space="preserve"> - prodej vytěženého dřeva na lokalitě "P" pařez.</t>
    </r>
  </si>
  <si>
    <r>
      <t xml:space="preserve">ř.04: </t>
    </r>
    <r>
      <rPr>
        <b/>
        <sz val="11"/>
        <color theme="1"/>
        <rFont val="Calibri"/>
        <family val="2"/>
        <charset val="238"/>
        <scheme val="minor"/>
      </rPr>
      <t>Prodej dřeva na OM</t>
    </r>
    <r>
      <rPr>
        <sz val="11"/>
        <color theme="1"/>
        <rFont val="Calibri"/>
        <family val="2"/>
        <charset val="238"/>
        <scheme val="minor"/>
      </rPr>
      <t xml:space="preserve">  - prodej přiblíženého dřeva na lokalitě "OM" (odvozní místo).</t>
    </r>
  </si>
  <si>
    <r>
      <t xml:space="preserve">ř.05: </t>
    </r>
    <r>
      <rPr>
        <b/>
        <sz val="11"/>
        <color theme="1"/>
        <rFont val="Calibri"/>
        <family val="2"/>
        <charset val="238"/>
        <scheme val="minor"/>
      </rPr>
      <t>Prodej dřeva na ES</t>
    </r>
    <r>
      <rPr>
        <sz val="11"/>
        <color theme="1"/>
        <rFont val="Calibri"/>
        <family val="2"/>
        <charset val="238"/>
        <scheme val="minor"/>
      </rPr>
      <t xml:space="preserve"> - prodej dřeva na lokalitě "ES"(expediční sklad), zpravidla jde o dodávky z manipulačních skladů.</t>
    </r>
  </si>
  <si>
    <r>
      <t xml:space="preserve">ř.06: </t>
    </r>
    <r>
      <rPr>
        <b/>
        <sz val="11"/>
        <color theme="1"/>
        <rFont val="Calibri"/>
        <family val="2"/>
        <charset val="238"/>
        <scheme val="minor"/>
      </rPr>
      <t>Těžba dřeva z obhospodařovaných lesů celkem</t>
    </r>
    <r>
      <rPr>
        <sz val="11"/>
        <color theme="1"/>
        <rFont val="Calibri"/>
        <family val="2"/>
        <charset val="238"/>
        <scheme val="minor"/>
      </rPr>
      <t xml:space="preserve"> - celková výše těžeb včetně prodeje dřeva na pni.</t>
    </r>
  </si>
  <si>
    <r>
      <rPr>
        <sz val="11"/>
        <color rgb="FF000000"/>
        <rFont val="Calibri"/>
        <family val="2"/>
        <charset val="238"/>
      </rPr>
      <t xml:space="preserve">ř.07: </t>
    </r>
    <r>
      <rPr>
        <b/>
        <sz val="11"/>
        <color rgb="FF000000"/>
        <rFont val="Calibri"/>
        <family val="2"/>
        <charset val="238"/>
      </rPr>
      <t>Nahodilá těžba</t>
    </r>
    <r>
      <rPr>
        <sz val="11"/>
        <color rgb="FF000000"/>
        <rFont val="Calibri"/>
        <family val="2"/>
        <charset val="238"/>
      </rPr>
      <t xml:space="preserve"> - zahrnuje dříví napadené kůrovcem, ostatním hmyzem, znehodnocené abiotickými vlivy a působením exhalací (obdobně jako ve statistickém výkazu Českého statistického úřadu Les 8-01 Roční výkaz  odvětvových ukazatelů v lesnictví).</t>
    </r>
  </si>
  <si>
    <r>
      <t>ř.08:</t>
    </r>
    <r>
      <rPr>
        <b/>
        <sz val="11"/>
        <color theme="1"/>
        <rFont val="Calibri"/>
        <family val="2"/>
        <charset val="238"/>
        <scheme val="minor"/>
      </rPr>
      <t xml:space="preserve"> Objem vytěženého jehličnatého dřeva neprodaného, které zůstalo na lokalitě P, OM nebo ES </t>
    </r>
    <r>
      <rPr>
        <sz val="11"/>
        <color theme="1"/>
        <rFont val="Calibri"/>
        <family val="2"/>
        <charset val="238"/>
        <scheme val="minor"/>
      </rPr>
      <t>- zahrnuje vytěžené jehličnaté dřevo s průměrem větším než 7 cm (tzv. hroubí) z minulých těžeb, které nebylo prodáno z důvodu zahlcení trhu se dřevem a které je k 31. 12. 2022 na zásobě pro prodej do příštích let. Jedná se o dříví uskladněné na lokalitě P - pařez, OM - odvozním místě nebo na ES - expedičním skladu.</t>
    </r>
  </si>
  <si>
    <r>
      <t xml:space="preserve">ř.09: </t>
    </r>
    <r>
      <rPr>
        <b/>
        <sz val="11"/>
        <color theme="1"/>
        <rFont val="Calibri"/>
        <family val="2"/>
        <charset val="238"/>
        <scheme val="minor"/>
      </rPr>
      <t>Objem vytěženého dřeva (hroubí), které nebude již uvedeno na trh a bylo ponecháno v lese k zetlení</t>
    </r>
    <r>
      <rPr>
        <sz val="11"/>
        <color theme="1"/>
        <rFont val="Calibri"/>
        <family val="2"/>
        <charset val="238"/>
        <scheme val="minor"/>
      </rPr>
      <t xml:space="preserve"> - zahrnuje vytěžené listnaté i jehličnaté dřevo, s průměrem větším než 7 cm (tzv. hroubí), které nebylo z porostu (z lokality P) vyvezeno, není určeno k ekonomickému zhodnocení a je ponecháno v porostu k zetlení. Stav je hodnocen k datu 31.12.2022.</t>
    </r>
  </si>
  <si>
    <r>
      <t xml:space="preserve">ř.10: </t>
    </r>
    <r>
      <rPr>
        <b/>
        <sz val="11"/>
        <color theme="1"/>
        <rFont val="Calibri"/>
        <family val="2"/>
        <charset val="238"/>
        <scheme val="minor"/>
      </rPr>
      <t>Investice do LH celkem</t>
    </r>
    <r>
      <rPr>
        <sz val="11"/>
        <color theme="1"/>
        <rFont val="Calibri"/>
        <family val="2"/>
        <charset val="238"/>
        <scheme val="minor"/>
      </rPr>
      <t xml:space="preserve"> - zahrnuje pořízení hmotného i nehmotného investičního majetku v běžném roce (tzn. včetně nákupu lesních pozemků a příp. pořízení LHP).</t>
    </r>
  </si>
  <si>
    <r>
      <t xml:space="preserve">ř.14 až 18: </t>
    </r>
    <r>
      <rPr>
        <b/>
        <sz val="11"/>
        <color theme="1"/>
        <rFont val="Calibri"/>
        <family val="2"/>
        <charset val="238"/>
        <scheme val="minor"/>
      </rPr>
      <t>Použití vybrané techniky či technologie v LH</t>
    </r>
    <r>
      <rPr>
        <sz val="11"/>
        <color theme="1"/>
        <rFont val="Calibri"/>
        <family val="2"/>
        <charset val="238"/>
        <scheme val="minor"/>
      </rPr>
      <t xml:space="preserve"> - za lesní majetek uvádí celkový objem dříví v m</t>
    </r>
    <r>
      <rPr>
        <vertAlign val="superscript"/>
        <sz val="11"/>
        <color theme="1"/>
        <rFont val="Calibri"/>
        <family val="2"/>
        <charset val="238"/>
        <scheme val="minor"/>
      </rPr>
      <t>3</t>
    </r>
    <r>
      <rPr>
        <sz val="11"/>
        <color theme="1"/>
        <rFont val="Calibri"/>
        <family val="2"/>
        <charset val="238"/>
        <scheme val="minor"/>
      </rPr>
      <t xml:space="preserve"> zpracovaný uvedenou technikou či technologií (pokud není přesná evidence - kvalifikovaný odhad).</t>
    </r>
  </si>
  <si>
    <t xml:space="preserve">III. Náklady a výnosy v lesním hospodářství </t>
  </si>
  <si>
    <t>Obsah řádků:</t>
  </si>
  <si>
    <t>Vykazují se vždy technické jednotky s přímou vazbou na vynaložené náklady, tj. práce provedené vlastními zaměstnanci nebo smluvně (úhrada faktur za provedené práce - služby).</t>
  </si>
  <si>
    <r>
      <t xml:space="preserve">ř.01: </t>
    </r>
    <r>
      <rPr>
        <b/>
        <sz val="11"/>
        <color theme="1"/>
        <rFont val="Calibri"/>
        <family val="2"/>
        <charset val="238"/>
        <scheme val="minor"/>
      </rPr>
      <t>Pěstební činnost celkem</t>
    </r>
    <r>
      <rPr>
        <sz val="11"/>
        <color theme="1"/>
        <rFont val="Calibri"/>
        <family val="2"/>
        <charset val="238"/>
        <scheme val="minor"/>
      </rPr>
      <t xml:space="preserve"> - zahrnuje náklady a výnosy u obnovy lesa, péče o lesní kultury, prořezávek, ochrany lesa, meliorací lesních pozemků, hnojení a vápnění lesních porostů, odstraňování a likvidace klestu, očišťování porostu apod. Nezahrnuje náklady a výnosy u semenářství a školkařství. Nezapočítávají se sem ani zákonné reservy na pěstební činnost.</t>
    </r>
  </si>
  <si>
    <r>
      <t xml:space="preserve">ř.02: </t>
    </r>
    <r>
      <rPr>
        <b/>
        <sz val="11"/>
        <color theme="1"/>
        <rFont val="Calibri"/>
        <family val="2"/>
        <charset val="238"/>
        <scheme val="minor"/>
      </rPr>
      <t>Obnova lesa</t>
    </r>
    <r>
      <rPr>
        <sz val="11"/>
        <color theme="1"/>
        <rFont val="Calibri"/>
        <family val="2"/>
        <charset val="238"/>
        <scheme val="minor"/>
      </rPr>
      <t xml:space="preserve"> - zahrnuje náklady na přípravu půdy, první zalesnění, opakované zalesnění (včetně nelesních pozemků) a opatření prováděná pro přirozenou obnovu lesa včetně nákladů na spotřebu sazenic. Technické jednotky navazují na statistické hlášení o obnově lesa, zalesňování nelesních pozemků a přirozeném zmlazení.</t>
    </r>
  </si>
  <si>
    <r>
      <t>ř.03: P</t>
    </r>
    <r>
      <rPr>
        <b/>
        <sz val="11"/>
        <color theme="1"/>
        <rFont val="Calibri"/>
        <family val="2"/>
        <charset val="238"/>
        <scheme val="minor"/>
      </rPr>
      <t>éče o lesní kultury</t>
    </r>
    <r>
      <rPr>
        <sz val="11"/>
        <color theme="1"/>
        <rFont val="Calibri"/>
        <family val="2"/>
        <charset val="238"/>
        <scheme val="minor"/>
      </rPr>
      <t xml:space="preserve"> - zahrnuje náklady na zdárné zajištění kultur, např. ošetřování mladých lesních porostů (ošetřování okopáváním, oboráváním), ochranu mladých lesních porostů proti zvěři (mechanická a chemická), zřizování oplocenek, mechanickou ochranu proti buřeni, biologickou ochranu, chemickou ochranu proti hlodavcům, ochranu proti klikorohu borovému, proti sypavce borové, výsek plevelných dřevin apod. Technické jednotky se vyplňují dle skutečné plochy provedených zásahů (tj. i několikanásobně, pokud bylo provedeno několik zásahů na téže ploše).</t>
    </r>
  </si>
  <si>
    <r>
      <t xml:space="preserve">ř.04: </t>
    </r>
    <r>
      <rPr>
        <b/>
        <sz val="11"/>
        <color theme="1"/>
        <rFont val="Calibri"/>
        <family val="2"/>
        <charset val="238"/>
        <scheme val="minor"/>
      </rPr>
      <t>Prořezávky</t>
    </r>
    <r>
      <rPr>
        <sz val="11"/>
        <color theme="1"/>
        <rFont val="Calibri"/>
        <family val="2"/>
        <charset val="238"/>
        <scheme val="minor"/>
      </rPr>
      <t xml:space="preserve"> - zahrnují náklady na výchovné zásahy prováděné ručně nebo mechanizovaně. Patří sem i prořezávky břehových porostů. V technických jednotkách se uvádí celková manipulační plocha.</t>
    </r>
  </si>
  <si>
    <r>
      <t xml:space="preserve">ř.05: </t>
    </r>
    <r>
      <rPr>
        <b/>
        <sz val="11"/>
        <color theme="1"/>
        <rFont val="Calibri"/>
        <family val="2"/>
        <charset val="238"/>
        <scheme val="minor"/>
      </rPr>
      <t>Ochrana lesa</t>
    </r>
    <r>
      <rPr>
        <sz val="11"/>
        <color theme="1"/>
        <rFont val="Calibri"/>
        <family val="2"/>
        <charset val="238"/>
        <scheme val="minor"/>
      </rPr>
      <t xml:space="preserve"> - zahrnuje náklady na ochranu lesa proti zvěři (proti ohryzu a loupání zvěří včetně údržby a opravy oplocenek), přikrmování černé zvěře, ochranu proti kůrovci (stromové lapáky), asanaci lapáků, ochranu proti ostatním hmyzím škůdcům, zřizování a udržování protipožárních pásů, instalaci lapačů, biologickou a chemickou ochranu lesa apod.</t>
    </r>
  </si>
  <si>
    <r>
      <t xml:space="preserve">ř.06: </t>
    </r>
    <r>
      <rPr>
        <b/>
        <sz val="11"/>
        <color theme="1"/>
        <rFont val="Calibri"/>
        <family val="2"/>
        <charset val="238"/>
        <scheme val="minor"/>
      </rPr>
      <t>Těžební činnost</t>
    </r>
    <r>
      <rPr>
        <sz val="11"/>
        <color theme="1"/>
        <rFont val="Calibri"/>
        <family val="2"/>
        <charset val="238"/>
        <scheme val="minor"/>
      </rPr>
      <t xml:space="preserve"> - zahrnuje náklady a výnosy z těžby dřeva, přibližování dříví, odvozu dříví, manipulace dříví, realizace dříví a z provozu lesních cest a svážnic. Nezapočítávají se sem rezervy a opravné položky. Započítává se příspěvek na zmírnění kůrovcové kalamity.</t>
    </r>
  </si>
  <si>
    <r>
      <t xml:space="preserve">ř.07: </t>
    </r>
    <r>
      <rPr>
        <b/>
        <sz val="11"/>
        <color theme="1"/>
        <rFont val="Calibri"/>
        <family val="2"/>
        <charset val="238"/>
        <scheme val="minor"/>
      </rPr>
      <t>Těžba dřeva</t>
    </r>
    <r>
      <rPr>
        <sz val="11"/>
        <color theme="1"/>
        <rFont val="Calibri"/>
        <family val="2"/>
        <charset val="238"/>
        <scheme val="minor"/>
      </rPr>
      <t xml:space="preserve"> - zahrnuje náklady na těžbu hroubí z prořezávek, z probírek, nahodilou (kůrovcovou, ostatní hmyzovou, exhalační apod.), obnovní, mimořádnou, z přestárlých porostních skupin apod. V technických jednotkách i v nákladech se uvádí těžba dřeva provedená jak vlastními zaměstnanci, tak i cizími pracovníky (formou služby).</t>
    </r>
  </si>
  <si>
    <r>
      <t xml:space="preserve">ř.08: </t>
    </r>
    <r>
      <rPr>
        <b/>
        <sz val="11"/>
        <color theme="1"/>
        <rFont val="Calibri"/>
        <family val="2"/>
        <charset val="238"/>
        <scheme val="minor"/>
      </rPr>
      <t>Přibližování dříví</t>
    </r>
    <r>
      <rPr>
        <sz val="11"/>
        <color theme="1"/>
        <rFont val="Calibri"/>
        <family val="2"/>
        <charset val="238"/>
        <scheme val="minor"/>
      </rPr>
      <t xml:space="preserve"> - zahrnuje náklady na pohyb dříví od lokality "P"na lok. "OM" - tj. přibližování jak vlastními, tak i cizími prostředky.</t>
    </r>
  </si>
  <si>
    <r>
      <t xml:space="preserve">ř.09: </t>
    </r>
    <r>
      <rPr>
        <b/>
        <sz val="11"/>
        <color theme="1"/>
        <rFont val="Calibri"/>
        <family val="2"/>
        <charset val="238"/>
        <scheme val="minor"/>
      </rPr>
      <t>Odvoz dříví</t>
    </r>
    <r>
      <rPr>
        <sz val="11"/>
        <color theme="1"/>
        <rFont val="Calibri"/>
        <family val="2"/>
        <charset val="238"/>
        <scheme val="minor"/>
      </rPr>
      <t xml:space="preserve"> - zahrnuje náklady na odvoz dříví vlastními i cizími prostředky (odvoz z lok. "OM" na expediční sklad "ES" nebo sklad odběratele). V technických jednotkách se uvádí m</t>
    </r>
    <r>
      <rPr>
        <vertAlign val="superscript"/>
        <sz val="11"/>
        <color theme="1"/>
        <rFont val="Calibri"/>
        <family val="2"/>
        <charset val="238"/>
        <scheme val="minor"/>
      </rPr>
      <t>3</t>
    </r>
    <r>
      <rPr>
        <sz val="11"/>
        <color theme="1"/>
        <rFont val="Calibri"/>
        <family val="2"/>
        <charset val="238"/>
        <scheme val="minor"/>
      </rPr>
      <t xml:space="preserve"> odvezené vlastními i cizími prostředky.</t>
    </r>
  </si>
  <si>
    <r>
      <t xml:space="preserve">ř.10: </t>
    </r>
    <r>
      <rPr>
        <b/>
        <sz val="11"/>
        <color theme="1"/>
        <rFont val="Calibri"/>
        <family val="2"/>
        <charset val="238"/>
        <scheme val="minor"/>
      </rPr>
      <t>Realizace dříví</t>
    </r>
    <r>
      <rPr>
        <sz val="11"/>
        <color theme="1"/>
        <rFont val="Calibri"/>
        <family val="2"/>
        <charset val="238"/>
        <scheme val="minor"/>
      </rPr>
      <t xml:space="preserve"> - zahrnuje prodej dříví pro tuzemské a zahraniční odběratele včetně samovýroby a vlastní spotřeby. Vyplňují se pouze sloupce - měřicí jednotky (m</t>
    </r>
    <r>
      <rPr>
        <vertAlign val="superscript"/>
        <sz val="11"/>
        <color theme="1"/>
        <rFont val="Calibri"/>
        <family val="2"/>
        <charset val="238"/>
        <scheme val="minor"/>
      </rPr>
      <t>3</t>
    </r>
    <r>
      <rPr>
        <sz val="11"/>
        <color theme="1"/>
        <rFont val="Calibri"/>
        <family val="2"/>
        <charset val="238"/>
        <scheme val="minor"/>
      </rPr>
      <t>) a výnosy včetně aktivace vlastní spotřeby surového dříví (tis. Kč).</t>
    </r>
  </si>
  <si>
    <r>
      <t xml:space="preserve">ř.11: </t>
    </r>
    <r>
      <rPr>
        <b/>
        <sz val="11"/>
        <color theme="1"/>
        <rFont val="Calibri"/>
        <family val="2"/>
        <charset val="238"/>
        <scheme val="minor"/>
      </rPr>
      <t>Lesní cesty a svážnice</t>
    </r>
    <r>
      <rPr>
        <sz val="11"/>
        <color theme="1"/>
        <rFont val="Calibri"/>
        <family val="2"/>
        <charset val="238"/>
        <scheme val="minor"/>
      </rPr>
      <t xml:space="preserve"> - zahrnují se náklady související s provozem lesních cest  a svážnic a výnosy s nimi související v tis.Kč (tzn. odpisy, opravy, údržba atd.).</t>
    </r>
  </si>
  <si>
    <r>
      <t xml:space="preserve">ř.12: </t>
    </r>
    <r>
      <rPr>
        <b/>
        <sz val="11"/>
        <color theme="1"/>
        <rFont val="Calibri"/>
        <family val="2"/>
        <charset val="238"/>
        <scheme val="minor"/>
      </rPr>
      <t xml:space="preserve">Ostatní lesnické činnosti celkem (bez rezerv) </t>
    </r>
    <r>
      <rPr>
        <sz val="11"/>
        <color theme="1"/>
        <rFont val="Calibri"/>
        <family val="2"/>
        <charset val="238"/>
        <scheme val="minor"/>
      </rPr>
      <t>- zahrnují náklady a výnosy na výrobky realizované z ostatních lesnických činností, tj. ze semenářství, školkařství, drobné lesní výroby, z myslivosti (včetně pronájmů), ze zakládání lesních plantáží apod.</t>
    </r>
  </si>
  <si>
    <r>
      <t xml:space="preserve">ř.13: </t>
    </r>
    <r>
      <rPr>
        <b/>
        <sz val="11"/>
        <color theme="1"/>
        <rFont val="Calibri"/>
        <family val="2"/>
        <charset val="238"/>
        <scheme val="minor"/>
      </rPr>
      <t>Myslivost</t>
    </r>
    <r>
      <rPr>
        <sz val="11"/>
        <color theme="1"/>
        <rFont val="Calibri"/>
        <family val="2"/>
        <charset val="238"/>
        <scheme val="minor"/>
      </rPr>
      <t xml:space="preserve"> - zahrnuje náklady a výnosy související s provozováním výkonu práva myslivosti včetně náhrad za škody způsobené zvěří, bez výnosů za pronájmy z honiteb.</t>
    </r>
  </si>
  <si>
    <r>
      <t>ř.14:</t>
    </r>
    <r>
      <rPr>
        <b/>
        <sz val="11"/>
        <color theme="1"/>
        <rFont val="Calibri"/>
        <family val="2"/>
        <charset val="238"/>
        <scheme val="minor"/>
      </rPr>
      <t xml:space="preserve"> Rezerva na pěstební činnost a ostatní lesnické činnost</t>
    </r>
    <r>
      <rPr>
        <sz val="11"/>
        <color theme="1"/>
        <rFont val="Calibri"/>
        <family val="2"/>
        <charset val="238"/>
        <scheme val="minor"/>
      </rPr>
      <t>i - tvorba rezervy v běžném roce se uvede v nákladech, zatímco použití rezervy se uvede ve výnosech.</t>
    </r>
  </si>
  <si>
    <r>
      <t>ř.16:</t>
    </r>
    <r>
      <rPr>
        <b/>
        <sz val="11"/>
        <color theme="1"/>
        <rFont val="Calibri"/>
        <family val="2"/>
        <charset val="238"/>
        <scheme val="minor"/>
      </rPr>
      <t xml:space="preserve"> Jiné činnosti</t>
    </r>
    <r>
      <rPr>
        <sz val="11"/>
        <color theme="1"/>
        <rFont val="Calibri"/>
        <family val="2"/>
        <charset val="238"/>
        <scheme val="minor"/>
      </rPr>
      <t xml:space="preserve"> - zahrnují veškeré podnikatelské aktivity mimo lesnickou činnost (např. zemědělská výroba, dřevařská výroba, příjmy z pronájmů honiteb, ozeleňování a péče o zeleň, správa drobných vodních toků, provoz zámků apod.).</t>
    </r>
  </si>
  <si>
    <r>
      <t xml:space="preserve">ř.17: </t>
    </r>
    <r>
      <rPr>
        <b/>
        <sz val="11"/>
        <color theme="1"/>
        <rFont val="Calibri"/>
        <family val="2"/>
        <charset val="238"/>
        <scheme val="minor"/>
      </rPr>
      <t>Ostatní rezervy a opravné položky</t>
    </r>
    <r>
      <rPr>
        <sz val="11"/>
        <color theme="1"/>
        <rFont val="Calibri"/>
        <family val="2"/>
        <charset val="238"/>
        <scheme val="minor"/>
      </rPr>
      <t xml:space="preserve"> - patří sem ostatní zákonné rezervy a opravné položky uvedené v účetnictví mimo zákonnou rezervu uvedenou v ř.14. Do nákladů se uvede tvorba rezervy a do výnosů použití rezervy.</t>
    </r>
  </si>
  <si>
    <r>
      <t xml:space="preserve">ř.18: </t>
    </r>
    <r>
      <rPr>
        <b/>
        <sz val="11"/>
        <color theme="1"/>
        <rFont val="Calibri"/>
        <family val="2"/>
        <charset val="238"/>
        <scheme val="minor"/>
      </rPr>
      <t>Nájemné předepsané vlastníkem</t>
    </r>
    <r>
      <rPr>
        <sz val="11"/>
        <color theme="1"/>
        <rFont val="Calibri"/>
        <family val="2"/>
        <charset val="238"/>
        <scheme val="minor"/>
      </rPr>
      <t xml:space="preserve"> - patří sem nájemné předepsané vlastníkem lesů (u nájemců) a výnosy za pronájem lesních pozemků (u pronajímatelů).</t>
    </r>
  </si>
  <si>
    <r>
      <t xml:space="preserve">ř.19: </t>
    </r>
    <r>
      <rPr>
        <b/>
        <sz val="11"/>
        <color theme="1"/>
        <rFont val="Calibri"/>
        <family val="2"/>
        <charset val="238"/>
        <scheme val="minor"/>
      </rPr>
      <t>Režie</t>
    </r>
    <r>
      <rPr>
        <sz val="11"/>
        <color theme="1"/>
        <rFont val="Calibri"/>
        <family val="2"/>
        <charset val="238"/>
        <scheme val="minor"/>
      </rPr>
      <t xml:space="preserve"> se vykáže v jedné položce - tj. bez předchozího rozpuštění na výkony.</t>
    </r>
  </si>
  <si>
    <r>
      <t xml:space="preserve">ř.21: </t>
    </r>
    <r>
      <rPr>
        <b/>
        <sz val="11"/>
        <color theme="1"/>
        <rFont val="Calibri"/>
        <family val="2"/>
        <charset val="238"/>
        <scheme val="minor"/>
      </rPr>
      <t>Hospodářský výsledek</t>
    </r>
    <r>
      <rPr>
        <sz val="11"/>
        <color theme="1"/>
        <rFont val="Calibri"/>
        <family val="2"/>
        <charset val="238"/>
        <scheme val="minor"/>
      </rPr>
      <t xml:space="preserve"> - zachycuje rozdíl výnosů a nákladů na veškerou činnost před zdaněním. Hospodářský výsledek má souhlasit s výsledovkou (Úč POD 2-01) k 31. 12. za vykazované období před odpočtem daně z příjmu.</t>
    </r>
  </si>
  <si>
    <t>Obsah sloupců:</t>
  </si>
  <si>
    <r>
      <rPr>
        <b/>
        <sz val="11"/>
        <color theme="1"/>
        <rFont val="Calibri"/>
        <family val="2"/>
        <charset val="238"/>
        <scheme val="minor"/>
      </rPr>
      <t>Náklady a výnosy se vyplňují v celých tis. Kč</t>
    </r>
    <r>
      <rPr>
        <sz val="11"/>
        <color theme="1"/>
        <rFont val="Calibri"/>
        <family val="2"/>
        <charset val="238"/>
        <scheme val="minor"/>
      </rPr>
      <t xml:space="preserve"> - tj. bez desetinných míst.</t>
    </r>
  </si>
  <si>
    <r>
      <t xml:space="preserve">sl.1: </t>
    </r>
    <r>
      <rPr>
        <b/>
        <sz val="11"/>
        <color theme="1"/>
        <rFont val="Calibri"/>
        <family val="2"/>
        <charset val="238"/>
        <scheme val="minor"/>
      </rPr>
      <t>Množství v měřicích jednotkách</t>
    </r>
    <r>
      <rPr>
        <sz val="11"/>
        <color theme="1"/>
        <rFont val="Calibri"/>
        <family val="2"/>
        <charset val="238"/>
        <scheme val="minor"/>
      </rPr>
      <t xml:space="preserve"> - pokud jsou měřicí jednotky v tis. Kč, políčko se nevyplňuje (označení křížkem), měřicí jednotka ha se uvádí na dvě desetinná místa, měřicí jednotky m</t>
    </r>
    <r>
      <rPr>
        <vertAlign val="superscript"/>
        <sz val="11"/>
        <color theme="1"/>
        <rFont val="Calibri"/>
        <family val="2"/>
        <charset val="238"/>
        <scheme val="minor"/>
      </rPr>
      <t>3</t>
    </r>
    <r>
      <rPr>
        <sz val="11"/>
        <color theme="1"/>
        <rFont val="Calibri"/>
        <family val="2"/>
        <charset val="238"/>
        <scheme val="minor"/>
      </rPr>
      <t xml:space="preserve"> se uvádí zaokrouhleně bez desetinných míst.</t>
    </r>
  </si>
  <si>
    <r>
      <t xml:space="preserve">sl.2: </t>
    </r>
    <r>
      <rPr>
        <b/>
        <sz val="11"/>
        <color theme="1"/>
        <rFont val="Calibri"/>
        <family val="2"/>
        <charset val="238"/>
        <scheme val="minor"/>
      </rPr>
      <t>Náklady celkem</t>
    </r>
    <r>
      <rPr>
        <sz val="11"/>
        <color theme="1"/>
        <rFont val="Calibri"/>
        <family val="2"/>
        <charset val="238"/>
        <scheme val="minor"/>
      </rPr>
      <t xml:space="preserve"> - zahrnují všechny náklady včetně vnitropodnikových uvedené v účetnictví kromě režie v tis. Kč, která je samostatně uvedena na ř.19.</t>
    </r>
  </si>
  <si>
    <r>
      <t xml:space="preserve">sl.3: </t>
    </r>
    <r>
      <rPr>
        <b/>
        <sz val="11"/>
        <color theme="1"/>
        <rFont val="Calibri"/>
        <family val="2"/>
        <charset val="238"/>
        <scheme val="minor"/>
      </rPr>
      <t>Výnosy celkem</t>
    </r>
    <r>
      <rPr>
        <sz val="11"/>
        <color theme="1"/>
        <rFont val="Calibri"/>
        <family val="2"/>
        <charset val="238"/>
        <scheme val="minor"/>
      </rPr>
      <t xml:space="preserve"> - zahrnují celou účtovou třídu 6 (Výnosy) včetně vnitropodnikových výkonů, dotací, aktivací a změny stavu zásob.</t>
    </r>
  </si>
  <si>
    <r>
      <t xml:space="preserve">sl.4: </t>
    </r>
    <r>
      <rPr>
        <b/>
        <sz val="11"/>
        <color theme="1"/>
        <rFont val="Calibri"/>
        <family val="2"/>
        <charset val="238"/>
        <scheme val="minor"/>
      </rPr>
      <t xml:space="preserve"> Dotace</t>
    </r>
    <r>
      <rPr>
        <sz val="11"/>
        <color theme="1"/>
        <rFont val="Calibri"/>
        <family val="2"/>
        <charset val="238"/>
        <scheme val="minor"/>
      </rPr>
      <t xml:space="preserve">  - ze sl.3 se zahrnují finanční částky čerpaných dotací ze všech zdrojů v daném roce.</t>
    </r>
  </si>
  <si>
    <r>
      <rPr>
        <b/>
        <sz val="11"/>
        <color theme="1"/>
        <rFont val="Calibri"/>
        <family val="2"/>
        <charset val="238"/>
        <scheme val="minor"/>
      </rPr>
      <t>Příloha č. 3:</t>
    </r>
    <r>
      <rPr>
        <sz val="11"/>
        <color theme="1"/>
        <rFont val="Calibri"/>
        <family val="2"/>
        <charset val="238"/>
        <scheme val="minor"/>
      </rPr>
      <t xml:space="preserve"> Seznam kódů Přírodních lesních oblastí (PLO)</t>
    </r>
  </si>
  <si>
    <t>Přírodní lesní oblasti</t>
  </si>
  <si>
    <t>kód</t>
  </si>
  <si>
    <t>popis</t>
  </si>
  <si>
    <t>Krušné hory</t>
  </si>
  <si>
    <t>Podkrušnohorské pánve</t>
  </si>
  <si>
    <t>Karlovarská vrchovina</t>
  </si>
  <si>
    <t>Doupovské hory</t>
  </si>
  <si>
    <t>České středohoří</t>
  </si>
  <si>
    <t>Západočeská pahorkatina</t>
  </si>
  <si>
    <t>Brdská vrchovina</t>
  </si>
  <si>
    <t>Křivoklátsko a Český kras</t>
  </si>
  <si>
    <t>Rakovnicko-kladenská pahorkatina</t>
  </si>
  <si>
    <t>Středočeská pahorkatina</t>
  </si>
  <si>
    <t>Český les</t>
  </si>
  <si>
    <t>Předhoří Šumavy a Novohradských hor</t>
  </si>
  <si>
    <t>Šumava</t>
  </si>
  <si>
    <t>Novohradské hory</t>
  </si>
  <si>
    <t>Jihočeské pánve</t>
  </si>
  <si>
    <t>Českomoravská vrchovina</t>
  </si>
  <si>
    <t>Polabí</t>
  </si>
  <si>
    <t>Severočeská pískovcová plošina a Český ráj</t>
  </si>
  <si>
    <t>Lužická pískovcová vrchovina</t>
  </si>
  <si>
    <t>Lužická pahorkatina</t>
  </si>
  <si>
    <t>Jizerské hory a Ještěd</t>
  </si>
  <si>
    <t>Krkonoše</t>
  </si>
  <si>
    <t>Podkrkonoší</t>
  </si>
  <si>
    <t>Sudetské mezihoří</t>
  </si>
  <si>
    <t>Orlické hory</t>
  </si>
  <si>
    <t>Předhoří Orlických hor</t>
  </si>
  <si>
    <t>Hrubý Jeseník</t>
  </si>
  <si>
    <t>Předhoří Hrubého Jeseníku</t>
  </si>
  <si>
    <t>Nízký Jeseník</t>
  </si>
  <si>
    <t>Drahanská vrchovina</t>
  </si>
  <si>
    <t>Českomoravské mezihoří</t>
  </si>
  <si>
    <t>Slezská nížina</t>
  </si>
  <si>
    <t>Předhoří Českomoravské vrchoviny</t>
  </si>
  <si>
    <t>Hornomoravský úval</t>
  </si>
  <si>
    <t>Jihomoravské úvaly</t>
  </si>
  <si>
    <t>Středomoravské Karpaty</t>
  </si>
  <si>
    <t>Kelečská pahorkatina</t>
  </si>
  <si>
    <t>Bílé Karpaty a Vizovické vrchy</t>
  </si>
  <si>
    <t>Podbeskydská pahorkatina</t>
  </si>
  <si>
    <t>Moravskoslezské Beskydy</t>
  </si>
  <si>
    <t>Hostýnskovsetínské vrchy a Javorníky</t>
  </si>
  <si>
    <t>Číselník NUTS - kraje (Zdroj ČSÚ)</t>
  </si>
  <si>
    <t>Kód</t>
  </si>
  <si>
    <t xml:space="preserve">NUTS 3 </t>
  </si>
  <si>
    <t>kraj</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</si>
  <si>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</si>
  <si>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</si>
  <si>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</si>
  <si>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</si>
  <si>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</si>
  <si>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</si>
  <si>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</si>
  <si>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</si>
  <si>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</si>
  <si>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</si>
  <si>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</si>
  <si>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</si>
  <si>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</si>
  <si>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</si>
  <si>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</si>
  <si>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</si>
  <si>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</si>
  <si>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</si>
  <si>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</si>
  <si>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</si>
  <si>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</si>
  <si>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</si>
  <si>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</si>
  <si>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</si>
  <si>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</si>
  <si>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</si>
  <si>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</si>
  <si>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</si>
  <si>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</si>
  <si>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Extra-Regio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</si>
</sst>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d/m/yyyy;@"/>
    <numFmt numFmtId="166" formatCode="#,##0.00_ ;[Red]\-#,##0.00\ "/>
  </numFmts>
  <fonts count="2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2"/>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4"/>
      <color theme="1"/>
      <name val="Calibri"/>
      <family val="2"/>
      <charset val="238"/>
      <scheme val="minor"/>
    </font>
    <font>
      <b/>
      <sz val="12"/>
      <color theme="1"/>
      <name val="Calibri"/>
      <family val="2"/>
      <charset val="238"/>
      <scheme val="minor"/>
    </font>
    <font>
      <sz val="11"/>
      <name val="Calibri"/>
      <family val="2"/>
      <charset val="238"/>
      <scheme val="minor"/>
    </font>
    <font>
      <b/>
      <sz val="11"/>
      <name val="Calibri"/>
      <family val="2"/>
      <charset val="238"/>
      <scheme val="minor"/>
    </font>
    <font>
      <vertAlign val="superscript"/>
      <sz val="11"/>
      <name val="Calibri"/>
      <family val="2"/>
      <charset val="238"/>
      <scheme val="minor"/>
    </font>
    <font>
      <sz val="11"/>
      <color rgb="FF000000"/>
      <name val="Calibri"/>
      <family val="2"/>
      <charset val="238"/>
    </font>
    <font>
      <b/>
      <sz val="11"/>
      <color rgb="FF000000"/>
      <name val="Calibri"/>
      <family val="2"/>
      <charset val="238"/>
    </font>
    <font>
      <vertAlign val="superscript"/>
      <sz val="11"/>
      <color rgb="FF000000"/>
      <name val="Calibri"/>
      <family val="2"/>
      <charset val="238"/>
    </font>
    <font>
      <vertAlign val="superscript"/>
      <sz val="11"/>
      <color theme="1"/>
      <name val="Calibri"/>
      <family val="2"/>
      <charset val="238"/>
      <scheme val="minor"/>
    </font>
    <font>
      <b/>
      <sz val="18"/>
      <name val="Calibri"/>
      <family val="2"/>
      <charset val="238"/>
      <scheme val="minor"/>
    </font>
    <font>
      <sz val="12"/>
      <name val="Calibri"/>
      <family val="2"/>
      <charset val="238"/>
      <scheme val="minor"/>
    </font>
    <font>
      <u/>
      <sz val="11"/>
      <name val="Calibri"/>
      <family val="2"/>
      <charset val="238"/>
      <scheme val="minor"/>
    </font>
    <font>
      <u/>
      <sz val="11"/>
      <color theme="10"/>
      <name val="Calibri"/>
      <family val="2"/>
      <charset val="238"/>
      <scheme val="minor"/>
    </font>
    <font>
      <b/>
      <sz val="10"/>
      <name val="Arial CE"/>
      <family val="2"/>
      <charset val="238"/>
    </font>
    <font>
      <sz val="10"/>
      <name val="Arial CE"/>
      <family val="2"/>
      <charset val="238"/>
    </font>
  </fonts>
  <fills count="6">
    <fill>
      <patternFill patternType="none"/>
    </fill>
    <fill>
      <patternFill patternType="gray125"/>
    </fill>
    <fill>
      <patternFill patternType="solid">
        <fgColor rgb="FFDDEBF7"/>
        <bgColor indexed="64"/>
      </patternFill>
    </fill>
    <fill>
      <patternFill patternType="solid">
        <fgColor rgb="FFD8D8D8"/>
        <bgColor indexed="64"/>
      </patternFill>
    </fill>
    <fill>
      <patternFill patternType="solid">
        <fgColor rgb="FFFFFF00"/>
        <bgColor indexed="64"/>
      </patternFill>
    </fill>
    <fill>
      <patternFill patternType="solid">
        <fgColor theme="8" tint="0.79998168889431442"/>
        <bgColor indexed="64"/>
      </patternFill>
    </fill>
  </fills>
  <borders count="54">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auto="1"/>
      </left>
      <right style="medium">
        <color auto="1"/>
      </right>
      <top style="medium">
        <color auto="1"/>
      </top>
      <bottom style="medium">
        <color auto="1"/>
      </bottom>
      <diagonal/>
    </border>
    <border>
      <left style="medium">
        <color rgb="FF000000"/>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19" fillId="0" borderId="0" applyNumberFormat="0" applyFill="0" applyBorder="0" applyAlignment="0" applyProtection="0"/>
  </cellStyleXfs>
  <cellXfs count="176">
    <xf numFmtId="0" fontId="0" fillId="0" borderId="0" xfId="0"/>
    <xf numFmtId="0" fontId="0" fillId="2" borderId="4" xfId="0" applyFill="1" applyBorder="1" applyAlignment="1">
      <alignment horizontal="left" vertical="center" wrapText="1"/>
    </xf>
    <xf numFmtId="0" fontId="0" fillId="2" borderId="5" xfId="0" applyFill="1" applyBorder="1"/>
    <xf numFmtId="0" fontId="3" fillId="2" borderId="5" xfId="0" applyFont="1" applyFill="1" applyBorder="1" applyAlignment="1">
      <alignment horizontal="left" vertical="center"/>
    </xf>
    <xf numFmtId="0" fontId="0" fillId="2" borderId="6" xfId="0" applyFill="1" applyBorder="1"/>
    <xf numFmtId="0" fontId="0" fillId="2" borderId="7" xfId="0" applyFill="1" applyBorder="1"/>
    <xf numFmtId="0" fontId="0" fillId="2" borderId="0" xfId="0" applyFill="1"/>
    <xf numFmtId="0" fontId="0" fillId="2" borderId="8" xfId="0" applyFill="1" applyBorder="1"/>
    <xf numFmtId="0" fontId="0" fillId="2" borderId="0" xfId="0" applyFill="1" applyAlignment="1">
      <alignment horizontal="right" vertical="center"/>
    </xf>
    <xf numFmtId="0" fontId="1" fillId="2" borderId="8" xfId="0" applyFont="1" applyFill="1" applyBorder="1"/>
    <xf numFmtId="0" fontId="2" fillId="2" borderId="0" xfId="0" applyFont="1" applyFill="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xf>
    <xf numFmtId="0" fontId="5" fillId="3" borderId="14" xfId="0" applyFont="1" applyFill="1" applyBorder="1" applyAlignment="1">
      <alignment horizontal="center" vertical="center" wrapText="1"/>
    </xf>
    <xf numFmtId="0" fontId="5" fillId="3" borderId="14" xfId="0" applyFont="1" applyFill="1" applyBorder="1" applyAlignment="1">
      <alignment vertical="center" wrapText="1"/>
    </xf>
    <xf numFmtId="0" fontId="6" fillId="3" borderId="14" xfId="0" applyFont="1" applyFill="1" applyBorder="1" applyAlignment="1">
      <alignment horizontal="center" vertical="center" wrapText="1"/>
    </xf>
    <xf numFmtId="0" fontId="5" fillId="3" borderId="14" xfId="0" applyFont="1" applyFill="1" applyBorder="1" applyAlignment="1">
      <alignment horizontal="left" vertical="center"/>
    </xf>
    <xf numFmtId="49" fontId="6" fillId="3" borderId="14" xfId="0" applyNumberFormat="1" applyFont="1" applyFill="1" applyBorder="1" applyAlignment="1">
      <alignment horizontal="center" vertical="center" wrapText="1"/>
    </xf>
    <xf numFmtId="0" fontId="6" fillId="3" borderId="17"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6" fillId="3" borderId="17" xfId="0" applyFont="1" applyFill="1" applyBorder="1" applyAlignment="1">
      <alignment vertical="center" wrapText="1"/>
    </xf>
    <xf numFmtId="0" fontId="5"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164" fontId="0" fillId="0" borderId="27" xfId="0" applyNumberFormat="1" applyBorder="1" applyAlignment="1">
      <alignment horizontal="center" vertical="center" wrapText="1"/>
    </xf>
    <xf numFmtId="164" fontId="0" fillId="0" borderId="35" xfId="0" applyNumberFormat="1" applyBorder="1" applyAlignment="1">
      <alignment horizontal="center" vertical="center" wrapText="1"/>
    </xf>
    <xf numFmtId="164" fontId="0" fillId="0" borderId="24" xfId="0" applyNumberFormat="1" applyBorder="1" applyAlignment="1">
      <alignment horizontal="center" vertical="center" wrapText="1"/>
    </xf>
    <xf numFmtId="164" fontId="0" fillId="0" borderId="26" xfId="0" applyNumberFormat="1" applyBorder="1" applyAlignment="1">
      <alignment horizontal="center" vertical="center"/>
    </xf>
    <xf numFmtId="164" fontId="0" fillId="0" borderId="29" xfId="0" applyNumberFormat="1" applyBorder="1" applyAlignment="1">
      <alignment horizontal="center" vertical="center"/>
    </xf>
    <xf numFmtId="164" fontId="2" fillId="0" borderId="38" xfId="0" applyNumberFormat="1" applyFont="1" applyBorder="1" applyAlignment="1">
      <alignment horizontal="center" vertical="center" wrapText="1"/>
    </xf>
    <xf numFmtId="164" fontId="2" fillId="0" borderId="40" xfId="0" applyNumberFormat="1" applyFont="1" applyBorder="1" applyAlignment="1">
      <alignment horizontal="center" vertical="center"/>
    </xf>
    <xf numFmtId="49" fontId="0" fillId="2" borderId="0" xfId="0" applyNumberFormat="1" applyFill="1" applyAlignment="1">
      <alignment horizontal="left" vertical="center"/>
    </xf>
    <xf numFmtId="0" fontId="0" fillId="0" borderId="0" xfId="0" applyAlignment="1">
      <alignment horizontal="left" vertical="center"/>
    </xf>
    <xf numFmtId="164" fontId="0" fillId="0" borderId="38" xfId="0" applyNumberFormat="1" applyBorder="1" applyAlignment="1">
      <alignment horizontal="center" vertical="center" wrapText="1"/>
    </xf>
    <xf numFmtId="164" fontId="0" fillId="0" borderId="40" xfId="0" applyNumberFormat="1" applyBorder="1" applyAlignment="1">
      <alignment horizontal="center" vertical="center"/>
    </xf>
    <xf numFmtId="0" fontId="2" fillId="4" borderId="43" xfId="0" applyFont="1" applyFill="1" applyBorder="1" applyAlignment="1">
      <alignment vertical="center"/>
    </xf>
    <xf numFmtId="49" fontId="2" fillId="2" borderId="2" xfId="0" applyNumberFormat="1" applyFont="1" applyFill="1" applyBorder="1" applyAlignment="1">
      <alignment horizontal="left" vertical="center"/>
    </xf>
    <xf numFmtId="0" fontId="9" fillId="3" borderId="18" xfId="0" applyFont="1" applyFill="1" applyBorder="1" applyAlignment="1">
      <alignment vertical="center" wrapText="1"/>
    </xf>
    <xf numFmtId="0" fontId="9" fillId="3" borderId="17" xfId="0" applyFont="1" applyFill="1" applyBorder="1" applyAlignment="1">
      <alignment horizontal="left" vertical="center" wrapText="1"/>
    </xf>
    <xf numFmtId="0" fontId="9" fillId="3" borderId="19" xfId="0" applyFont="1" applyFill="1" applyBorder="1" applyAlignment="1">
      <alignment vertical="center" wrapText="1"/>
    </xf>
    <xf numFmtId="0" fontId="9" fillId="3" borderId="20"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6" fillId="3" borderId="14" xfId="0" applyFont="1" applyFill="1" applyBorder="1" applyAlignment="1">
      <alignment vertical="center" wrapText="1"/>
    </xf>
    <xf numFmtId="0" fontId="9" fillId="3" borderId="14" xfId="0" applyFont="1" applyFill="1" applyBorder="1" applyAlignment="1">
      <alignment vertical="center" wrapText="1"/>
    </xf>
    <xf numFmtId="0" fontId="9" fillId="3" borderId="14" xfId="0" applyFont="1" applyFill="1" applyBorder="1" applyAlignment="1">
      <alignment horizontal="center" vertical="center" wrapText="1"/>
    </xf>
    <xf numFmtId="0" fontId="2" fillId="0" borderId="0" xfId="0" applyFont="1" applyAlignment="1">
      <alignment horizontal="left" vertical="center"/>
    </xf>
    <xf numFmtId="0" fontId="12" fillId="0" borderId="0" xfId="0" applyFont="1" applyAlignment="1">
      <alignment horizontal="left" vertical="center"/>
    </xf>
    <xf numFmtId="0" fontId="10" fillId="3" borderId="14" xfId="0" applyFont="1" applyFill="1" applyBorder="1" applyAlignment="1">
      <alignment horizontal="center" vertical="center" wrapText="1"/>
    </xf>
    <xf numFmtId="0" fontId="9" fillId="2" borderId="7" xfId="0" applyFont="1" applyFill="1" applyBorder="1"/>
    <xf numFmtId="0" fontId="9" fillId="2" borderId="0" xfId="0" applyFont="1" applyFill="1"/>
    <xf numFmtId="0" fontId="9" fillId="2" borderId="8" xfId="0" applyFont="1" applyFill="1" applyBorder="1"/>
    <xf numFmtId="0" fontId="12" fillId="3" borderId="14"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8" fillId="2" borderId="43" xfId="0" applyFont="1" applyFill="1" applyBorder="1" applyAlignment="1">
      <alignment horizontal="center" vertical="center" wrapText="1"/>
    </xf>
    <xf numFmtId="0" fontId="8" fillId="0" borderId="0" xfId="0" applyFont="1" applyAlignment="1">
      <alignment horizontal="left" vertical="center"/>
    </xf>
    <xf numFmtId="0" fontId="20" fillId="0" borderId="1" xfId="0" applyFont="1" applyBorder="1" applyAlignment="1">
      <alignment horizontal="center" vertical="center" wrapText="1"/>
    </xf>
    <xf numFmtId="0" fontId="21" fillId="0" borderId="1" xfId="0" applyFont="1" applyBorder="1" applyAlignment="1">
      <alignment horizontal="left" vertical="center" wrapText="1"/>
    </xf>
    <xf numFmtId="0" fontId="20" fillId="0" borderId="2" xfId="0" applyFont="1" applyBorder="1" applyAlignment="1">
      <alignment horizontal="center" vertical="center" wrapText="1"/>
    </xf>
    <xf numFmtId="0" fontId="21" fillId="0" borderId="2" xfId="0" applyFont="1" applyBorder="1" applyAlignment="1">
      <alignment horizontal="left" vertical="center" wrapText="1"/>
    </xf>
    <xf numFmtId="0" fontId="2" fillId="0" borderId="3" xfId="0" applyFont="1" applyBorder="1" applyAlignment="1">
      <alignment horizontal="center" vertical="center"/>
    </xf>
    <xf numFmtId="0" fontId="0" fillId="0" borderId="3" xfId="0" applyBorder="1" applyAlignment="1">
      <alignment horizontal="left" vertical="center"/>
    </xf>
    <xf numFmtId="0" fontId="2" fillId="2" borderId="43" xfId="0" applyFont="1" applyFill="1" applyBorder="1" applyAlignment="1">
      <alignment horizontal="center" vertical="center"/>
    </xf>
    <xf numFmtId="0" fontId="2" fillId="0" borderId="1" xfId="0" applyFont="1"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49" fontId="0" fillId="0" borderId="3" xfId="0" applyNumberFormat="1" applyBorder="1" applyAlignment="1" applyProtection="1">
      <alignment horizontal="left" vertical="center"/>
      <protection locked="0" hidden="1"/>
    </xf>
    <xf numFmtId="49" fontId="0" fillId="0" borderId="1" xfId="0" applyNumberFormat="1" applyBorder="1" applyAlignment="1" applyProtection="1">
      <alignment horizontal="left" vertical="center" wrapText="1"/>
      <protection locked="0" hidden="1"/>
    </xf>
    <xf numFmtId="49" fontId="0" fillId="0" borderId="2" xfId="0" applyNumberFormat="1" applyBorder="1" applyAlignment="1" applyProtection="1">
      <alignment horizontal="left" vertical="center" wrapText="1"/>
      <protection locked="0" hidden="1"/>
    </xf>
    <xf numFmtId="0" fontId="0" fillId="0" borderId="3" xfId="0" applyBorder="1" applyAlignment="1" applyProtection="1">
      <alignment horizontal="left" vertical="center" wrapText="1"/>
      <protection locked="0" hidden="1"/>
    </xf>
    <xf numFmtId="49" fontId="0" fillId="0" borderId="1" xfId="0" applyNumberFormat="1" applyBorder="1" applyAlignment="1" applyProtection="1">
      <alignment horizontal="left" vertical="center"/>
      <protection locked="0" hidden="1"/>
    </xf>
    <xf numFmtId="3" fontId="0" fillId="0" borderId="2" xfId="0" applyNumberFormat="1" applyBorder="1" applyAlignment="1" applyProtection="1">
      <alignment horizontal="left" vertical="center"/>
      <protection locked="0" hidden="1"/>
    </xf>
    <xf numFmtId="49" fontId="19" fillId="0" borderId="2" xfId="1" applyNumberFormat="1" applyBorder="1" applyAlignment="1" applyProtection="1">
      <alignment horizontal="left" vertical="center"/>
      <protection locked="0" hidden="1"/>
    </xf>
    <xf numFmtId="165" fontId="9" fillId="0" borderId="3" xfId="0" applyNumberFormat="1" applyFont="1" applyBorder="1" applyAlignment="1" applyProtection="1">
      <alignment horizontal="left" vertical="center"/>
      <protection locked="0" hidden="1"/>
    </xf>
    <xf numFmtId="166" fontId="4" fillId="0" borderId="17" xfId="0" applyNumberFormat="1" applyFont="1" applyBorder="1" applyAlignment="1" applyProtection="1">
      <alignment horizontal="right" vertical="center" wrapText="1"/>
      <protection locked="0" hidden="1"/>
    </xf>
    <xf numFmtId="166" fontId="4" fillId="0" borderId="18" xfId="0" applyNumberFormat="1" applyFont="1" applyBorder="1" applyAlignment="1" applyProtection="1">
      <alignment horizontal="right" vertical="center" wrapText="1"/>
      <protection locked="0" hidden="1"/>
    </xf>
    <xf numFmtId="166" fontId="4" fillId="0" borderId="14" xfId="0" applyNumberFormat="1" applyFont="1" applyBorder="1" applyAlignment="1" applyProtection="1">
      <alignment horizontal="right" vertical="center" wrapText="1"/>
      <protection locked="0" hidden="1"/>
    </xf>
    <xf numFmtId="164" fontId="4" fillId="0" borderId="17" xfId="0" applyNumberFormat="1" applyFont="1" applyBorder="1" applyAlignment="1" applyProtection="1">
      <alignment horizontal="right" vertical="center" wrapText="1"/>
      <protection locked="0" hidden="1"/>
    </xf>
    <xf numFmtId="164" fontId="4" fillId="0" borderId="20" xfId="0" applyNumberFormat="1" applyFont="1" applyBorder="1" applyAlignment="1" applyProtection="1">
      <alignment horizontal="right" vertical="center" wrapText="1"/>
      <protection locked="0" hidden="1"/>
    </xf>
    <xf numFmtId="164" fontId="4" fillId="0" borderId="18" xfId="0" applyNumberFormat="1" applyFont="1" applyBorder="1" applyAlignment="1" applyProtection="1">
      <alignment horizontal="right" vertical="center" wrapText="1"/>
      <protection locked="0" hidden="1"/>
    </xf>
    <xf numFmtId="164" fontId="7" fillId="0" borderId="14" xfId="0" applyNumberFormat="1" applyFont="1" applyBorder="1" applyAlignment="1" applyProtection="1">
      <alignment horizontal="right" vertical="center" wrapText="1"/>
      <protection locked="0" hidden="1"/>
    </xf>
    <xf numFmtId="164" fontId="4" fillId="0" borderId="16" xfId="0" applyNumberFormat="1" applyFont="1" applyBorder="1" applyAlignment="1" applyProtection="1">
      <alignment horizontal="right" vertical="center" wrapText="1"/>
      <protection locked="0" hidden="1"/>
    </xf>
    <xf numFmtId="164" fontId="4" fillId="0" borderId="14" xfId="0" applyNumberFormat="1" applyFont="1" applyBorder="1" applyAlignment="1" applyProtection="1">
      <alignment horizontal="right" vertical="center" wrapText="1"/>
      <protection locked="0" hidden="1"/>
    </xf>
    <xf numFmtId="164" fontId="7" fillId="2" borderId="14" xfId="0" applyNumberFormat="1" applyFont="1" applyFill="1" applyBorder="1" applyAlignment="1" applyProtection="1">
      <alignment horizontal="right" vertical="center" wrapText="1"/>
      <protection hidden="1"/>
    </xf>
    <xf numFmtId="166" fontId="7" fillId="5" borderId="14" xfId="0" applyNumberFormat="1" applyFont="1" applyFill="1" applyBorder="1" applyAlignment="1" applyProtection="1">
      <alignment horizontal="right" vertical="center" wrapText="1"/>
      <protection hidden="1"/>
    </xf>
    <xf numFmtId="164" fontId="7" fillId="2" borderId="39" xfId="0" applyNumberFormat="1" applyFont="1" applyFill="1" applyBorder="1" applyAlignment="1" applyProtection="1">
      <alignment horizontal="right" vertical="center"/>
      <protection hidden="1"/>
    </xf>
    <xf numFmtId="164" fontId="7" fillId="2" borderId="40" xfId="0" applyNumberFormat="1" applyFont="1" applyFill="1" applyBorder="1" applyAlignment="1" applyProtection="1">
      <alignment horizontal="right" vertical="center"/>
      <protection hidden="1"/>
    </xf>
    <xf numFmtId="164" fontId="7" fillId="0" borderId="39" xfId="0" applyNumberFormat="1" applyFont="1" applyBorder="1" applyAlignment="1" applyProtection="1">
      <alignment horizontal="right" vertical="center"/>
      <protection locked="0" hidden="1"/>
    </xf>
    <xf numFmtId="164" fontId="7" fillId="0" borderId="40" xfId="0" applyNumberFormat="1" applyFont="1" applyBorder="1" applyAlignment="1" applyProtection="1">
      <alignment horizontal="right" vertical="center"/>
      <protection locked="0" hidden="1"/>
    </xf>
    <xf numFmtId="164" fontId="0" fillId="0" borderId="22" xfId="0" applyNumberFormat="1" applyBorder="1" applyAlignment="1" applyProtection="1">
      <alignment horizontal="right" vertical="center"/>
      <protection locked="0" hidden="1"/>
    </xf>
    <xf numFmtId="164" fontId="0" fillId="0" borderId="23" xfId="0" applyNumberFormat="1" applyBorder="1" applyAlignment="1" applyProtection="1">
      <alignment horizontal="right" vertical="center"/>
      <protection locked="0" hidden="1"/>
    </xf>
    <xf numFmtId="164" fontId="0" fillId="0" borderId="25" xfId="0" applyNumberFormat="1" applyBorder="1" applyAlignment="1" applyProtection="1">
      <alignment horizontal="right" vertical="center"/>
      <protection locked="0" hidden="1"/>
    </xf>
    <xf numFmtId="164" fontId="0" fillId="0" borderId="26" xfId="0" applyNumberFormat="1" applyBorder="1" applyAlignment="1" applyProtection="1">
      <alignment horizontal="right" vertical="center"/>
      <protection locked="0" hidden="1"/>
    </xf>
    <xf numFmtId="166" fontId="0" fillId="0" borderId="21" xfId="0" applyNumberFormat="1" applyBorder="1" applyAlignment="1" applyProtection="1">
      <alignment horizontal="right" vertical="center" wrapText="1"/>
      <protection locked="0" hidden="1"/>
    </xf>
    <xf numFmtId="166" fontId="0" fillId="0" borderId="24" xfId="0" applyNumberFormat="1" applyBorder="1" applyAlignment="1" applyProtection="1">
      <alignment horizontal="right" vertical="center" wrapText="1"/>
      <protection locked="0" hidden="1"/>
    </xf>
    <xf numFmtId="164" fontId="0" fillId="0" borderId="21" xfId="0" applyNumberFormat="1" applyBorder="1" applyAlignment="1" applyProtection="1">
      <alignment horizontal="right" vertical="center" wrapText="1"/>
      <protection locked="0" hidden="1"/>
    </xf>
    <xf numFmtId="164" fontId="0" fillId="0" borderId="24" xfId="0" applyNumberFormat="1" applyBorder="1" applyAlignment="1" applyProtection="1">
      <alignment horizontal="right" vertical="center" wrapText="1"/>
      <protection locked="0" hidden="1"/>
    </xf>
    <xf numFmtId="164" fontId="0" fillId="0" borderId="28" xfId="0" applyNumberFormat="1" applyBorder="1" applyAlignment="1" applyProtection="1">
      <alignment horizontal="right" vertical="center"/>
      <protection locked="0" hidden="1"/>
    </xf>
    <xf numFmtId="164" fontId="0" fillId="0" borderId="29" xfId="0" applyNumberFormat="1" applyBorder="1" applyAlignment="1" applyProtection="1">
      <alignment horizontal="right" vertical="center"/>
      <protection locked="0" hidden="1"/>
    </xf>
    <xf numFmtId="164" fontId="0" fillId="0" borderId="39" xfId="0" applyNumberFormat="1" applyBorder="1" applyAlignment="1" applyProtection="1">
      <alignment horizontal="right" vertical="center"/>
      <protection locked="0" hidden="1"/>
    </xf>
    <xf numFmtId="164" fontId="0" fillId="0" borderId="36" xfId="0" applyNumberFormat="1" applyBorder="1" applyAlignment="1" applyProtection="1">
      <alignment horizontal="right" vertical="center"/>
      <protection locked="0" hidden="1"/>
    </xf>
    <xf numFmtId="164" fontId="9" fillId="0" borderId="25" xfId="0" applyNumberFormat="1" applyFont="1" applyBorder="1" applyAlignment="1" applyProtection="1">
      <alignment horizontal="right" vertical="center"/>
      <protection locked="0" hidden="1"/>
    </xf>
    <xf numFmtId="164" fontId="0" fillId="0" borderId="37" xfId="0" applyNumberFormat="1" applyBorder="1" applyAlignment="1" applyProtection="1">
      <alignment horizontal="right" vertical="center"/>
      <protection locked="0" hidden="1"/>
    </xf>
    <xf numFmtId="0" fontId="17" fillId="2" borderId="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8"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16" fillId="2" borderId="7"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8" xfId="0" applyFont="1" applyFill="1" applyBorder="1" applyAlignment="1">
      <alignment horizontal="center" vertical="center" wrapText="1"/>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0" fontId="0" fillId="0" borderId="45" xfId="0" applyBorder="1" applyAlignment="1" applyProtection="1">
      <alignment horizontal="left" vertical="center"/>
      <protection locked="0" hidden="1"/>
    </xf>
    <xf numFmtId="0" fontId="0" fillId="0" borderId="46" xfId="0" applyBorder="1" applyAlignment="1" applyProtection="1">
      <alignment horizontal="left" vertical="center"/>
      <protection locked="0" hidden="1"/>
    </xf>
    <xf numFmtId="0" fontId="0" fillId="0" borderId="47" xfId="0" applyBorder="1" applyAlignment="1" applyProtection="1">
      <alignment horizontal="left" vertical="center"/>
      <protection locked="0" hidden="1"/>
    </xf>
    <xf numFmtId="0" fontId="0" fillId="0" borderId="48" xfId="0" applyBorder="1" applyAlignment="1" applyProtection="1">
      <alignment horizontal="left" vertical="center"/>
      <protection locked="0" hidden="1"/>
    </xf>
    <xf numFmtId="0" fontId="0" fillId="0" borderId="49" xfId="0" applyBorder="1" applyAlignment="1" applyProtection="1">
      <alignment horizontal="left" vertical="center"/>
      <protection locked="0" hidden="1"/>
    </xf>
    <xf numFmtId="0" fontId="0" fillId="0" borderId="50" xfId="0" applyBorder="1" applyAlignment="1" applyProtection="1">
      <alignment horizontal="left" vertical="center"/>
      <protection locked="0" hidden="1"/>
    </xf>
    <xf numFmtId="3" fontId="0" fillId="0" borderId="48" xfId="0" applyNumberFormat="1" applyBorder="1" applyAlignment="1" applyProtection="1">
      <alignment horizontal="left" vertical="center"/>
      <protection locked="0" hidden="1"/>
    </xf>
    <xf numFmtId="0" fontId="0" fillId="0" borderId="51" xfId="0" applyBorder="1" applyAlignment="1" applyProtection="1">
      <alignment horizontal="left" vertical="center"/>
      <protection locked="0" hidden="1"/>
    </xf>
    <xf numFmtId="0" fontId="0" fillId="0" borderId="52" xfId="0" applyBorder="1" applyAlignment="1" applyProtection="1">
      <alignment horizontal="left" vertical="center"/>
      <protection locked="0" hidden="1"/>
    </xf>
    <xf numFmtId="0" fontId="0" fillId="0" borderId="53" xfId="0" applyBorder="1" applyAlignment="1" applyProtection="1">
      <alignment horizontal="left" vertical="center"/>
      <protection locked="0" hidden="1"/>
    </xf>
    <xf numFmtId="0" fontId="5" fillId="3" borderId="14" xfId="0" applyFont="1" applyFill="1" applyBorder="1" applyAlignment="1">
      <alignment horizontal="center" vertical="center" wrapText="1"/>
    </xf>
    <xf numFmtId="0" fontId="10" fillId="3" borderId="13"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5" fillId="3" borderId="13" xfId="0" applyFont="1" applyFill="1" applyBorder="1" applyAlignment="1">
      <alignment horizontal="left" vertical="center"/>
    </xf>
    <xf numFmtId="0" fontId="5" fillId="3" borderId="12" xfId="0" applyFont="1" applyFill="1" applyBorder="1" applyAlignment="1">
      <alignment horizontal="left"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5" fillId="3" borderId="14" xfId="0" applyFont="1" applyFill="1" applyBorder="1" applyAlignment="1">
      <alignment horizontal="left" vertical="center" wrapText="1"/>
    </xf>
    <xf numFmtId="0" fontId="6" fillId="3" borderId="31"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33"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10" fillId="3" borderId="12" xfId="0" applyFont="1" applyFill="1" applyBorder="1" applyAlignment="1">
      <alignment horizontal="lef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34" xfId="0" applyFont="1" applyFill="1" applyBorder="1" applyAlignment="1">
      <alignment horizontal="center" vertical="center" wrapText="1"/>
    </xf>
    <xf numFmtId="164" fontId="7" fillId="2" borderId="41" xfId="0" applyNumberFormat="1" applyFont="1" applyFill="1" applyBorder="1" applyAlignment="1" applyProtection="1">
      <alignment horizontal="center" vertical="center"/>
      <protection hidden="1"/>
    </xf>
    <xf numFmtId="164" fontId="7" fillId="2" borderId="42" xfId="0" applyNumberFormat="1" applyFont="1" applyFill="1" applyBorder="1" applyAlignment="1" applyProtection="1">
      <alignment horizontal="center" vertical="center"/>
      <protection hidden="1"/>
    </xf>
    <xf numFmtId="0" fontId="5" fillId="3" borderId="13"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6" fillId="3" borderId="15"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16" xfId="0" applyFont="1" applyFill="1" applyBorder="1" applyAlignment="1">
      <alignment horizontal="left" vertical="top" wrapText="1"/>
    </xf>
    <xf numFmtId="0" fontId="9" fillId="3" borderId="15"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3" borderId="16" xfId="0" applyFont="1" applyFill="1" applyBorder="1" applyAlignment="1">
      <alignment horizontal="left" vertical="top" wrapText="1"/>
    </xf>
    <xf numFmtId="0" fontId="8" fillId="2" borderId="43" xfId="0" applyFont="1" applyFill="1" applyBorder="1" applyAlignment="1">
      <alignment horizontal="center" vertical="center" wrapText="1"/>
    </xf>
    <xf numFmtId="0" fontId="2" fillId="2" borderId="43" xfId="0" applyFont="1" applyFill="1" applyBorder="1" applyAlignment="1">
      <alignment horizontal="center" vertical="center"/>
    </xf>
    <xf numFmtId="0" fontId="2" fillId="0" borderId="43" xfId="0" applyFont="1" applyBorder="1" applyAlignment="1" applyProtection="1">
      <alignment horizontal="left" vertical="center" wrapText="1"/>
      <protection hidden="1"/>
    </xf>
  </cellXfs>
  <cellStyles count="2">
    <cellStyle name="Hypertextový odkaz" xfId="1" builtinId="8"/>
    <cellStyle name="Normální"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C00000"/>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DEBF7"/>
      <color rgb="FFFF5050"/>
      <color rgb="FFFFCCCC"/>
      <color rgb="FF9C0006"/>
      <color rgb="FFD8D8D8"/>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2</xdr:col>
      <xdr:colOff>1264920</xdr:colOff>
      <xdr:row>2</xdr:row>
      <xdr:rowOff>980440</xdr:rowOff>
    </xdr:to>
    <xdr:pic>
      <xdr:nvPicPr>
        <xdr:cNvPr id="2" name="Obrázek 1">
          <a:extLst>
            <a:ext uri="{FF2B5EF4-FFF2-40B4-BE49-F238E27FC236}">
              <a16:creationId xmlns:a16="http://schemas.microsoft.com/office/drawing/2014/main" id="{0A9D45CD-F08C-478E-AFC8-633B10B7533F}"/>
            </a:ext>
          </a:extLst>
        </xdr:cNvPr>
        <xdr:cNvPicPr/>
      </xdr:nvPicPr>
      <xdr:blipFill>
        <a:blip xmlns:r="http://schemas.openxmlformats.org/officeDocument/2006/relationships" r:embed="rId1">
          <a:lum contrast="6000"/>
        </a:blip>
        <a:stretch/>
      </xdr:blipFill>
      <xdr:spPr>
        <a:xfrm>
          <a:off x="266700" y="123825"/>
          <a:ext cx="2598420" cy="1504315"/>
        </a:xfrm>
        <a:prstGeom prst="rect">
          <a:avLst/>
        </a:prstGeom>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053B-4AEB-434B-8436-F273EF11527C}">
  <sheetPr>
    <tabColor rgb="FFDDEBF7"/>
    <pageSetUpPr fitToPage="1"/>
  </sheetPr>
  <dimension ref="B1:J61"/>
  <sheetViews>
    <sheetView showGridLines="0" tabSelected="1" zoomScaleNormal="100" workbookViewId="0">
      <selection activeCell="E13" sqref="E13"/>
    </sheetView>
  </sheetViews>
  <sheetFormatPr defaultRowHeight="15" x14ac:dyDescent="0.25"/>
  <cols>
    <col min="1" max="1" width="3.85546875" customWidth="1"/>
    <col min="2" max="2" width="20.140625" customWidth="1"/>
    <col min="3" max="3" width="41" customWidth="1"/>
    <col min="4" max="4" width="6.140625" customWidth="1"/>
    <col min="5" max="5" width="49.7109375" customWidth="1"/>
    <col min="6" max="6" width="16.7109375" customWidth="1"/>
    <col min="9" max="9" width="5.7109375" customWidth="1"/>
    <col min="10" max="10" width="44.140625" customWidth="1"/>
  </cols>
  <sheetData>
    <row r="1" spans="2:10" ht="8.25" customHeight="1" thickBot="1" x14ac:dyDescent="0.3"/>
    <row r="2" spans="2:10" ht="42.75" customHeight="1" x14ac:dyDescent="0.25">
      <c r="B2" s="1"/>
      <c r="C2" s="2"/>
      <c r="D2" s="2"/>
      <c r="E2" s="2"/>
      <c r="F2" s="3" t="s">
        <v>0</v>
      </c>
      <c r="G2" s="2"/>
      <c r="H2" s="4"/>
    </row>
    <row r="3" spans="2:10" ht="78" customHeight="1" x14ac:dyDescent="0.25">
      <c r="B3" s="5"/>
      <c r="C3" s="6"/>
      <c r="D3" s="6"/>
      <c r="E3" s="6"/>
      <c r="F3" s="109" t="s">
        <v>1</v>
      </c>
      <c r="G3" s="109"/>
      <c r="H3" s="110"/>
    </row>
    <row r="4" spans="2:10" x14ac:dyDescent="0.25">
      <c r="B4" s="5"/>
      <c r="C4" s="6"/>
      <c r="D4" s="6"/>
      <c r="E4" s="6"/>
      <c r="F4" s="6"/>
      <c r="G4" s="6"/>
      <c r="H4" s="7"/>
    </row>
    <row r="5" spans="2:10" ht="42" customHeight="1" x14ac:dyDescent="0.25">
      <c r="B5" s="117" t="s">
        <v>2</v>
      </c>
      <c r="C5" s="118"/>
      <c r="D5" s="118"/>
      <c r="E5" s="118"/>
      <c r="F5" s="118"/>
      <c r="G5" s="118"/>
      <c r="H5" s="119"/>
    </row>
    <row r="6" spans="2:10" x14ac:dyDescent="0.25">
      <c r="B6" s="48"/>
      <c r="C6" s="49"/>
      <c r="D6" s="49"/>
      <c r="E6" s="49"/>
      <c r="F6" s="49"/>
      <c r="G6" s="49"/>
      <c r="H6" s="50"/>
    </row>
    <row r="7" spans="2:10" x14ac:dyDescent="0.25">
      <c r="B7" s="48"/>
      <c r="C7" s="49"/>
      <c r="D7" s="49"/>
      <c r="E7" s="49"/>
      <c r="F7" s="49"/>
      <c r="G7" s="49"/>
      <c r="H7" s="50"/>
    </row>
    <row r="8" spans="2:10" ht="87" customHeight="1" x14ac:dyDescent="0.25">
      <c r="B8" s="106" t="s">
        <v>3</v>
      </c>
      <c r="C8" s="107"/>
      <c r="D8" s="107"/>
      <c r="E8" s="107"/>
      <c r="F8" s="107"/>
      <c r="G8" s="107"/>
      <c r="H8" s="108"/>
    </row>
    <row r="9" spans="2:10" ht="15.75" thickBot="1" x14ac:dyDescent="0.3">
      <c r="B9" s="48"/>
      <c r="C9" s="49"/>
      <c r="D9" s="49"/>
      <c r="E9" s="49"/>
      <c r="F9" s="49"/>
      <c r="G9" s="49"/>
      <c r="H9" s="50"/>
    </row>
    <row r="10" spans="2:10" ht="66.75" customHeight="1" thickBot="1" x14ac:dyDescent="0.3">
      <c r="B10" s="111" t="s">
        <v>4</v>
      </c>
      <c r="C10" s="112"/>
      <c r="D10" s="112"/>
      <c r="E10" s="112"/>
      <c r="F10" s="112"/>
      <c r="G10" s="112"/>
      <c r="H10" s="113"/>
    </row>
    <row r="11" spans="2:10" x14ac:dyDescent="0.25">
      <c r="B11" s="114" t="s">
        <v>5</v>
      </c>
      <c r="C11" s="115"/>
      <c r="D11" s="115"/>
      <c r="E11" s="115"/>
      <c r="F11" s="115"/>
      <c r="G11" s="115"/>
      <c r="H11" s="116"/>
    </row>
    <row r="12" spans="2:10" ht="15.75" thickBot="1" x14ac:dyDescent="0.3">
      <c r="B12" s="5"/>
      <c r="C12" s="6"/>
      <c r="D12" s="6"/>
      <c r="E12" s="6"/>
      <c r="F12" s="6"/>
      <c r="G12" s="6"/>
      <c r="H12" s="7"/>
    </row>
    <row r="13" spans="2:10" ht="22.5" customHeight="1" thickBot="1" x14ac:dyDescent="0.3">
      <c r="B13" s="5"/>
      <c r="C13" s="8" t="s">
        <v>6</v>
      </c>
      <c r="D13" s="6"/>
      <c r="E13" s="67"/>
      <c r="F13" s="6"/>
      <c r="G13" s="6"/>
      <c r="H13" s="9"/>
    </row>
    <row r="14" spans="2:10" ht="15.75" thickBot="1" x14ac:dyDescent="0.3">
      <c r="B14" s="5"/>
      <c r="C14" s="8" t="s">
        <v>7</v>
      </c>
      <c r="D14" s="6"/>
      <c r="E14" s="36" t="s">
        <v>8</v>
      </c>
      <c r="F14" s="6"/>
      <c r="G14" s="6"/>
      <c r="H14" s="7"/>
      <c r="J14" s="35" t="s">
        <v>9</v>
      </c>
    </row>
    <row r="15" spans="2:10" ht="15.75" thickBot="1" x14ac:dyDescent="0.3">
      <c r="B15" s="5"/>
      <c r="C15" s="8" t="s">
        <v>10</v>
      </c>
      <c r="D15" s="6"/>
      <c r="E15" s="68"/>
      <c r="F15" s="6"/>
      <c r="G15" s="6"/>
      <c r="H15" s="7"/>
      <c r="J15" s="175" t="str">
        <f>IF(OR(E13="",E15="",E16=""),"Chybí hodnota pole","")</f>
        <v>Chybí hodnota pole</v>
      </c>
    </row>
    <row r="16" spans="2:10" ht="15.75" thickBot="1" x14ac:dyDescent="0.3">
      <c r="B16" s="5"/>
      <c r="C16" s="8" t="s">
        <v>11</v>
      </c>
      <c r="D16" s="6"/>
      <c r="E16" s="69"/>
      <c r="F16" s="6"/>
      <c r="G16" s="6"/>
      <c r="H16" s="7"/>
    </row>
    <row r="17" spans="2:10" ht="15.75" thickBot="1" x14ac:dyDescent="0.3">
      <c r="B17" s="5"/>
      <c r="C17" s="6"/>
      <c r="D17" s="6"/>
      <c r="E17" s="6"/>
      <c r="F17" s="6"/>
      <c r="G17" s="6"/>
      <c r="H17" s="7"/>
    </row>
    <row r="18" spans="2:10" ht="15.75" thickBot="1" x14ac:dyDescent="0.3">
      <c r="B18" s="5"/>
      <c r="C18" s="10" t="s">
        <v>12</v>
      </c>
      <c r="D18" s="6"/>
      <c r="E18" s="6"/>
      <c r="F18" s="6"/>
      <c r="G18" s="6"/>
      <c r="H18" s="7"/>
      <c r="J18" s="35" t="s">
        <v>9</v>
      </c>
    </row>
    <row r="19" spans="2:10" ht="31.5" customHeight="1" thickBot="1" x14ac:dyDescent="0.3">
      <c r="B19" s="5"/>
      <c r="C19" s="8" t="s">
        <v>13</v>
      </c>
      <c r="D19" s="6"/>
      <c r="E19" s="70"/>
      <c r="F19" s="6"/>
      <c r="G19" s="6"/>
      <c r="H19" s="7"/>
      <c r="J19" s="175" t="str">
        <f>IF(OR(E19="",E20="",E21="",E22=""),"Chybí hodnota pole","")</f>
        <v>Chybí hodnota pole</v>
      </c>
    </row>
    <row r="20" spans="2:10" ht="30.75" customHeight="1" x14ac:dyDescent="0.25">
      <c r="B20" s="5"/>
      <c r="C20" s="8" t="s">
        <v>14</v>
      </c>
      <c r="D20" s="6"/>
      <c r="E20" s="71"/>
      <c r="F20" s="6"/>
      <c r="G20" s="6"/>
      <c r="H20" s="7"/>
    </row>
    <row r="21" spans="2:10" x14ac:dyDescent="0.25">
      <c r="B21" s="5"/>
      <c r="C21" s="8" t="s">
        <v>15</v>
      </c>
      <c r="D21" s="6"/>
      <c r="E21" s="71"/>
      <c r="F21" s="6"/>
      <c r="G21" s="6"/>
      <c r="H21" s="7"/>
    </row>
    <row r="22" spans="2:10" ht="27.75" customHeight="1" thickBot="1" x14ac:dyDescent="0.3">
      <c r="B22" s="5"/>
      <c r="C22" s="8" t="s">
        <v>16</v>
      </c>
      <c r="D22" s="6"/>
      <c r="E22" s="72"/>
      <c r="F22" s="6"/>
      <c r="G22" s="6"/>
      <c r="H22" s="7"/>
    </row>
    <row r="23" spans="2:10" ht="15.75" thickBot="1" x14ac:dyDescent="0.3">
      <c r="B23" s="5"/>
      <c r="C23" s="6"/>
      <c r="D23" s="6"/>
      <c r="E23" s="6"/>
      <c r="F23" s="6"/>
      <c r="G23" s="6"/>
      <c r="H23" s="7"/>
    </row>
    <row r="24" spans="2:10" ht="15.75" thickBot="1" x14ac:dyDescent="0.3">
      <c r="B24" s="5"/>
      <c r="C24" s="10" t="s">
        <v>17</v>
      </c>
      <c r="D24" s="6"/>
      <c r="E24" s="6"/>
      <c r="F24" s="6"/>
      <c r="G24" s="6"/>
      <c r="H24" s="7"/>
      <c r="J24" s="35" t="s">
        <v>9</v>
      </c>
    </row>
    <row r="25" spans="2:10" ht="15.75" thickBot="1" x14ac:dyDescent="0.3">
      <c r="B25" s="5"/>
      <c r="C25" s="8" t="s">
        <v>18</v>
      </c>
      <c r="D25" s="6"/>
      <c r="E25" s="73"/>
      <c r="F25" s="6"/>
      <c r="G25" s="6"/>
      <c r="H25" s="7"/>
      <c r="J25" s="175" t="str">
        <f>IF(OR(E25="",E26="",E28=""),"Chybí hodnota pole","")</f>
        <v>Chybí hodnota pole</v>
      </c>
    </row>
    <row r="26" spans="2:10" x14ac:dyDescent="0.25">
      <c r="B26" s="5"/>
      <c r="C26" s="8" t="s">
        <v>19</v>
      </c>
      <c r="D26" s="6"/>
      <c r="E26" s="74"/>
      <c r="F26" s="6"/>
      <c r="G26" s="6"/>
      <c r="H26" s="7"/>
    </row>
    <row r="27" spans="2:10" x14ac:dyDescent="0.25">
      <c r="B27" s="5"/>
      <c r="C27" s="8" t="s">
        <v>20</v>
      </c>
      <c r="D27" s="6"/>
      <c r="E27" s="68"/>
      <c r="F27" s="6"/>
      <c r="G27" s="6"/>
      <c r="H27" s="7"/>
    </row>
    <row r="28" spans="2:10" x14ac:dyDescent="0.25">
      <c r="B28" s="5"/>
      <c r="C28" s="8" t="s">
        <v>21</v>
      </c>
      <c r="D28" s="6"/>
      <c r="E28" s="75"/>
      <c r="F28" s="6"/>
      <c r="G28" s="6"/>
      <c r="H28" s="7"/>
    </row>
    <row r="29" spans="2:10" x14ac:dyDescent="0.25">
      <c r="B29" s="5"/>
      <c r="C29" s="8" t="s">
        <v>22</v>
      </c>
      <c r="D29" s="6"/>
      <c r="E29" s="68"/>
      <c r="F29" s="6"/>
      <c r="G29" s="6"/>
      <c r="H29" s="7"/>
    </row>
    <row r="30" spans="2:10" ht="15.75" thickBot="1" x14ac:dyDescent="0.3">
      <c r="B30" s="5"/>
      <c r="C30" s="8" t="s">
        <v>23</v>
      </c>
      <c r="D30" s="8"/>
      <c r="E30" s="76"/>
      <c r="F30" s="8"/>
      <c r="G30" s="6"/>
      <c r="H30" s="7"/>
    </row>
    <row r="31" spans="2:10" x14ac:dyDescent="0.25">
      <c r="B31" s="5"/>
      <c r="C31" s="8"/>
      <c r="D31" s="8"/>
      <c r="E31" s="8"/>
      <c r="F31" s="8"/>
      <c r="G31" s="6"/>
      <c r="H31" s="7"/>
    </row>
    <row r="32" spans="2:10" x14ac:dyDescent="0.25">
      <c r="B32" s="5"/>
      <c r="C32" s="8"/>
      <c r="D32" s="8"/>
      <c r="E32" s="8"/>
      <c r="F32" s="8"/>
      <c r="G32" s="6"/>
      <c r="H32" s="7"/>
    </row>
    <row r="33" spans="2:8" ht="32.25" customHeight="1" x14ac:dyDescent="0.25">
      <c r="B33" s="5"/>
      <c r="C33" s="8"/>
      <c r="D33" s="8"/>
      <c r="E33" s="8"/>
      <c r="F33" s="8"/>
      <c r="G33" s="6"/>
      <c r="H33" s="7"/>
    </row>
    <row r="34" spans="2:8" ht="32.25" customHeight="1" x14ac:dyDescent="0.25">
      <c r="B34" s="5"/>
      <c r="C34" s="8"/>
      <c r="D34" s="8"/>
      <c r="E34" s="8"/>
      <c r="F34" s="8"/>
      <c r="G34" s="6"/>
      <c r="H34" s="7"/>
    </row>
    <row r="35" spans="2:8" x14ac:dyDescent="0.25">
      <c r="B35" s="5"/>
      <c r="C35" s="8"/>
      <c r="D35" s="6"/>
      <c r="E35" s="31"/>
      <c r="F35" s="6"/>
      <c r="G35" s="6"/>
      <c r="H35" s="7"/>
    </row>
    <row r="36" spans="2:8" x14ac:dyDescent="0.25">
      <c r="B36" s="5"/>
      <c r="C36" s="8"/>
      <c r="D36" s="6"/>
      <c r="E36" s="31"/>
      <c r="F36" s="6"/>
      <c r="G36" s="6"/>
      <c r="H36" s="7"/>
    </row>
    <row r="37" spans="2:8" x14ac:dyDescent="0.25">
      <c r="B37" s="5"/>
      <c r="C37" s="8"/>
      <c r="D37" s="6"/>
      <c r="E37" s="31"/>
      <c r="F37" s="6"/>
      <c r="G37" s="6"/>
      <c r="H37" s="7"/>
    </row>
    <row r="38" spans="2:8" x14ac:dyDescent="0.25">
      <c r="B38" s="5"/>
      <c r="C38" s="8"/>
      <c r="D38" s="6"/>
      <c r="E38" s="31"/>
      <c r="F38" s="6"/>
      <c r="G38" s="6"/>
      <c r="H38" s="7"/>
    </row>
    <row r="39" spans="2:8" x14ac:dyDescent="0.25">
      <c r="B39" s="5"/>
      <c r="C39" s="8"/>
      <c r="D39" s="6"/>
      <c r="E39" s="31"/>
      <c r="F39" s="6"/>
      <c r="G39" s="6"/>
      <c r="H39" s="7"/>
    </row>
    <row r="40" spans="2:8" ht="15.75" thickBot="1" x14ac:dyDescent="0.3">
      <c r="B40" s="5"/>
      <c r="C40" s="6"/>
      <c r="D40" s="6"/>
      <c r="E40" s="6"/>
      <c r="F40" s="6"/>
      <c r="G40" s="6"/>
      <c r="H40" s="7"/>
    </row>
    <row r="41" spans="2:8" ht="21.75" customHeight="1" thickBot="1" x14ac:dyDescent="0.3">
      <c r="B41" s="120" t="s">
        <v>24</v>
      </c>
      <c r="C41" s="121"/>
      <c r="D41" s="121"/>
      <c r="E41" s="121"/>
      <c r="F41" s="121"/>
      <c r="G41" s="121"/>
      <c r="H41" s="122"/>
    </row>
    <row r="42" spans="2:8" x14ac:dyDescent="0.25">
      <c r="B42" s="123"/>
      <c r="C42" s="124"/>
      <c r="D42" s="124"/>
      <c r="E42" s="124"/>
      <c r="F42" s="124"/>
      <c r="G42" s="124"/>
      <c r="H42" s="125"/>
    </row>
    <row r="43" spans="2:8" x14ac:dyDescent="0.25">
      <c r="B43" s="126"/>
      <c r="C43" s="127"/>
      <c r="D43" s="127"/>
      <c r="E43" s="127"/>
      <c r="F43" s="127"/>
      <c r="G43" s="127"/>
      <c r="H43" s="128"/>
    </row>
    <row r="44" spans="2:8" x14ac:dyDescent="0.25">
      <c r="B44" s="129"/>
      <c r="C44" s="127"/>
      <c r="D44" s="127"/>
      <c r="E44" s="127"/>
      <c r="F44" s="127"/>
      <c r="G44" s="127"/>
      <c r="H44" s="128"/>
    </row>
    <row r="45" spans="2:8" x14ac:dyDescent="0.25">
      <c r="B45" s="126"/>
      <c r="C45" s="127"/>
      <c r="D45" s="127"/>
      <c r="E45" s="127"/>
      <c r="F45" s="127"/>
      <c r="G45" s="127"/>
      <c r="H45" s="128"/>
    </row>
    <row r="46" spans="2:8" x14ac:dyDescent="0.25">
      <c r="B46" s="126"/>
      <c r="C46" s="127"/>
      <c r="D46" s="127"/>
      <c r="E46" s="127"/>
      <c r="F46" s="127"/>
      <c r="G46" s="127"/>
      <c r="H46" s="128"/>
    </row>
    <row r="47" spans="2:8" x14ac:dyDescent="0.25">
      <c r="B47" s="126"/>
      <c r="C47" s="127"/>
      <c r="D47" s="127"/>
      <c r="E47" s="127"/>
      <c r="F47" s="127"/>
      <c r="G47" s="127"/>
      <c r="H47" s="128"/>
    </row>
    <row r="48" spans="2:8" x14ac:dyDescent="0.25">
      <c r="B48" s="126"/>
      <c r="C48" s="127"/>
      <c r="D48" s="127"/>
      <c r="E48" s="127"/>
      <c r="F48" s="127"/>
      <c r="G48" s="127"/>
      <c r="H48" s="128"/>
    </row>
    <row r="49" spans="2:8" x14ac:dyDescent="0.25">
      <c r="B49" s="126"/>
      <c r="C49" s="127"/>
      <c r="D49" s="127"/>
      <c r="E49" s="127"/>
      <c r="F49" s="127"/>
      <c r="G49" s="127"/>
      <c r="H49" s="128"/>
    </row>
    <row r="50" spans="2:8" x14ac:dyDescent="0.25">
      <c r="B50" s="126"/>
      <c r="C50" s="127"/>
      <c r="D50" s="127"/>
      <c r="E50" s="127"/>
      <c r="F50" s="127"/>
      <c r="G50" s="127"/>
      <c r="H50" s="128"/>
    </row>
    <row r="51" spans="2:8" x14ac:dyDescent="0.25">
      <c r="B51" s="126"/>
      <c r="C51" s="127"/>
      <c r="D51" s="127"/>
      <c r="E51" s="127"/>
      <c r="F51" s="127"/>
      <c r="G51" s="127"/>
      <c r="H51" s="128"/>
    </row>
    <row r="52" spans="2:8" x14ac:dyDescent="0.25">
      <c r="B52" s="126"/>
      <c r="C52" s="127"/>
      <c r="D52" s="127"/>
      <c r="E52" s="127"/>
      <c r="F52" s="127"/>
      <c r="G52" s="127"/>
      <c r="H52" s="128"/>
    </row>
    <row r="53" spans="2:8" x14ac:dyDescent="0.25">
      <c r="B53" s="126"/>
      <c r="C53" s="127"/>
      <c r="D53" s="127"/>
      <c r="E53" s="127"/>
      <c r="F53" s="127"/>
      <c r="G53" s="127"/>
      <c r="H53" s="128"/>
    </row>
    <row r="54" spans="2:8" x14ac:dyDescent="0.25">
      <c r="B54" s="126"/>
      <c r="C54" s="127"/>
      <c r="D54" s="127"/>
      <c r="E54" s="127"/>
      <c r="F54" s="127"/>
      <c r="G54" s="127"/>
      <c r="H54" s="128"/>
    </row>
    <row r="55" spans="2:8" x14ac:dyDescent="0.25">
      <c r="B55" s="126"/>
      <c r="C55" s="127"/>
      <c r="D55" s="127"/>
      <c r="E55" s="127"/>
      <c r="F55" s="127"/>
      <c r="G55" s="127"/>
      <c r="H55" s="128"/>
    </row>
    <row r="56" spans="2:8" x14ac:dyDescent="0.25">
      <c r="B56" s="126"/>
      <c r="C56" s="127"/>
      <c r="D56" s="127"/>
      <c r="E56" s="127"/>
      <c r="F56" s="127"/>
      <c r="G56" s="127"/>
      <c r="H56" s="128"/>
    </row>
    <row r="57" spans="2:8" x14ac:dyDescent="0.25">
      <c r="B57" s="126"/>
      <c r="C57" s="127"/>
      <c r="D57" s="127"/>
      <c r="E57" s="127"/>
      <c r="F57" s="127"/>
      <c r="G57" s="127"/>
      <c r="H57" s="128"/>
    </row>
    <row r="58" spans="2:8" x14ac:dyDescent="0.25">
      <c r="B58" s="126"/>
      <c r="C58" s="127"/>
      <c r="D58" s="127"/>
      <c r="E58" s="127"/>
      <c r="F58" s="127"/>
      <c r="G58" s="127"/>
      <c r="H58" s="128"/>
    </row>
    <row r="59" spans="2:8" x14ac:dyDescent="0.25">
      <c r="B59" s="126"/>
      <c r="C59" s="127"/>
      <c r="D59" s="127"/>
      <c r="E59" s="127"/>
      <c r="F59" s="127"/>
      <c r="G59" s="127"/>
      <c r="H59" s="128"/>
    </row>
    <row r="60" spans="2:8" x14ac:dyDescent="0.25">
      <c r="B60" s="126"/>
      <c r="C60" s="127"/>
      <c r="D60" s="127"/>
      <c r="E60" s="127"/>
      <c r="F60" s="127"/>
      <c r="G60" s="127"/>
      <c r="H60" s="128"/>
    </row>
    <row r="61" spans="2:8" ht="15.75" thickBot="1" x14ac:dyDescent="0.3">
      <c r="B61" s="130"/>
      <c r="C61" s="131"/>
      <c r="D61" s="131"/>
      <c r="E61" s="131"/>
      <c r="F61" s="131"/>
      <c r="G61" s="131"/>
      <c r="H61" s="132"/>
    </row>
  </sheetData>
  <sheetProtection algorithmName="SHA-512" hashValue="hSgEqjHfsMBdndWGNbkbM+5pcQzRhaGRrf3wfPcNfsvwYk85Xmudj6l6WO8TuGz4IRz9k58Z0mQETNwPtZIshA==" saltValue="dNXGQarbnyLBLI0fzokZeA==" spinCount="100000" sheet="1" objects="1" scenarios="1"/>
  <mergeCells count="26">
    <mergeCell ref="B61:H61"/>
    <mergeCell ref="B56:H56"/>
    <mergeCell ref="B57:H57"/>
    <mergeCell ref="B58:H58"/>
    <mergeCell ref="B59:H59"/>
    <mergeCell ref="B60:H60"/>
    <mergeCell ref="B51:H51"/>
    <mergeCell ref="B52:H52"/>
    <mergeCell ref="B53:H53"/>
    <mergeCell ref="B54:H54"/>
    <mergeCell ref="B55:H55"/>
    <mergeCell ref="B46:H46"/>
    <mergeCell ref="B47:H47"/>
    <mergeCell ref="B48:H48"/>
    <mergeCell ref="B49:H49"/>
    <mergeCell ref="B50:H50"/>
    <mergeCell ref="B41:H41"/>
    <mergeCell ref="B42:H42"/>
    <mergeCell ref="B43:H43"/>
    <mergeCell ref="B44:H44"/>
    <mergeCell ref="B45:H45"/>
    <mergeCell ref="B8:H8"/>
    <mergeCell ref="F3:H3"/>
    <mergeCell ref="B10:H10"/>
    <mergeCell ref="B11:H11"/>
    <mergeCell ref="B5:H5"/>
  </mergeCells>
  <conditionalFormatting sqref="J19">
    <cfRule type="containsText" dxfId="50" priority="2" operator="containsText" text="Hodnota">
      <formula>NOT(ISERROR(SEARCH("Hodnota",J19)))</formula>
    </cfRule>
  </conditionalFormatting>
  <conditionalFormatting sqref="J15">
    <cfRule type="containsText" dxfId="49" priority="4" operator="containsText" text="Hodnota">
      <formula>NOT(ISERROR(SEARCH("Hodnota",J15)))</formula>
    </cfRule>
  </conditionalFormatting>
  <conditionalFormatting sqref="J25">
    <cfRule type="containsText" dxfId="48" priority="1" operator="containsText" text="Hodnota">
      <formula>NOT(ISERROR(SEARCH("Hodnota",J25)))</formula>
    </cfRule>
  </conditionalFormatting>
  <printOptions horizontalCentered="1" verticalCentered="1"/>
  <pageMargins left="0.70866141732283472" right="0.70866141732283472" top="0.78740157480314965" bottom="0.78740157480314965" header="0.31496062992125984" footer="0.31496062992125984"/>
  <pageSetup paperSize="9" scale="62" orientation="portrait" r:id="rId1"/>
  <ignoredErrors>
    <ignoredError sqref="E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7F89-33A4-4936-9F7B-D8C1EABF524E}">
  <sheetPr>
    <tabColor rgb="FF92D050"/>
  </sheetPr>
  <dimension ref="B1:G9"/>
  <sheetViews>
    <sheetView showGridLines="0" workbookViewId="0">
      <selection activeCell="E7" sqref="E7"/>
    </sheetView>
  </sheetViews>
  <sheetFormatPr defaultRowHeight="15" x14ac:dyDescent="0.25"/>
  <cols>
    <col min="1" max="1" width="4.85546875" customWidth="1"/>
    <col min="2" max="2" width="28.7109375" customWidth="1"/>
    <col min="3" max="3" width="41.5703125" customWidth="1"/>
    <col min="5" max="5" width="15.7109375" customWidth="1"/>
    <col min="7" max="7" width="46.7109375" customWidth="1"/>
  </cols>
  <sheetData>
    <row r="1" spans="2:7" ht="6.75" customHeight="1" x14ac:dyDescent="0.25"/>
    <row r="2" spans="2:7" ht="15" customHeight="1" x14ac:dyDescent="0.25">
      <c r="B2" s="13" t="s">
        <v>25</v>
      </c>
      <c r="C2" s="11"/>
      <c r="D2" s="11"/>
      <c r="E2" s="12"/>
    </row>
    <row r="3" spans="2:7" ht="9.75" customHeight="1" thickBot="1" x14ac:dyDescent="0.3">
      <c r="B3" s="11"/>
      <c r="C3" s="11"/>
      <c r="D3" s="11"/>
      <c r="E3" s="12"/>
    </row>
    <row r="4" spans="2:7" ht="16.5" customHeight="1" thickBot="1" x14ac:dyDescent="0.3">
      <c r="B4" s="133" t="s">
        <v>26</v>
      </c>
      <c r="C4" s="133"/>
      <c r="D4" s="47" t="s">
        <v>27</v>
      </c>
      <c r="E4" s="14" t="s">
        <v>28</v>
      </c>
    </row>
    <row r="5" spans="2:7" ht="15.75" thickBot="1" x14ac:dyDescent="0.3">
      <c r="B5" s="133" t="s">
        <v>29</v>
      </c>
      <c r="C5" s="133"/>
      <c r="D5" s="14" t="s">
        <v>30</v>
      </c>
      <c r="E5" s="14">
        <v>1</v>
      </c>
    </row>
    <row r="6" spans="2:7" ht="19.5" thickBot="1" x14ac:dyDescent="0.3">
      <c r="B6" s="134" t="s">
        <v>31</v>
      </c>
      <c r="C6" s="135"/>
      <c r="D6" s="18" t="s">
        <v>32</v>
      </c>
      <c r="E6" s="87">
        <f>SUM(E7:E8)</f>
        <v>0</v>
      </c>
    </row>
    <row r="7" spans="2:7" ht="16.5" thickBot="1" x14ac:dyDescent="0.3">
      <c r="B7" s="138" t="s">
        <v>33</v>
      </c>
      <c r="C7" s="21" t="s">
        <v>34</v>
      </c>
      <c r="D7" s="18" t="s">
        <v>35</v>
      </c>
      <c r="E7" s="77"/>
    </row>
    <row r="8" spans="2:7" ht="15.75" customHeight="1" thickBot="1" x14ac:dyDescent="0.3">
      <c r="B8" s="139"/>
      <c r="C8" s="37" t="s">
        <v>36</v>
      </c>
      <c r="D8" s="18" t="s">
        <v>37</v>
      </c>
      <c r="E8" s="78"/>
      <c r="G8" s="35" t="s">
        <v>9</v>
      </c>
    </row>
    <row r="9" spans="2:7" ht="43.5" customHeight="1" thickBot="1" x14ac:dyDescent="0.3">
      <c r="B9" s="136" t="s">
        <v>38</v>
      </c>
      <c r="C9" s="137"/>
      <c r="D9" s="18" t="s">
        <v>39</v>
      </c>
      <c r="E9" s="79"/>
      <c r="G9" s="175" t="str">
        <f>IF(E9&gt;E6,"Hodnota ukazatele musí být nižší nebo rovna ukazateli *Výměra obhospodařovaných lesních pozemků celkem*","")</f>
        <v/>
      </c>
    </row>
  </sheetData>
  <sheetProtection algorithmName="SHA-512" hashValue="vLQ/6TWtxjq7CksbD8nwO4Yh7bX38shJ+Bstt7WXbnZo6tb0KRFCoCHE7UV9aFB/qJT9oykzpEelVRT/2GECAg==" saltValue="B5+VIPa6mu5T0pn1QLrirg==" spinCount="100000" sheet="1" objects="1" scenarios="1"/>
  <mergeCells count="5">
    <mergeCell ref="B5:C5"/>
    <mergeCell ref="B4:C4"/>
    <mergeCell ref="B6:C6"/>
    <mergeCell ref="B9:C9"/>
    <mergeCell ref="B7:B8"/>
  </mergeCells>
  <conditionalFormatting sqref="G9">
    <cfRule type="containsText" dxfId="47" priority="5" operator="containsText" text="Hodnota">
      <formula>NOT(ISERROR(SEARCH("Hodnota",G9)))</formula>
    </cfRule>
  </conditionalFormatting>
  <conditionalFormatting sqref="E9">
    <cfRule type="cellIs" dxfId="46" priority="2" operator="greaterThan">
      <formula>$E$6</formula>
    </cfRule>
  </conditionalFormatting>
  <printOptions horizontalCentered="1"/>
  <pageMargins left="0.70866141732283472" right="0.70866141732283472" top="0.78740157480314965" bottom="0.78740157480314965" header="0.31496062992125984" footer="0.31496062992125984"/>
  <pageSetup paperSize="9" orientation="portrait" r:id="rId1"/>
  <ignoredErrors>
    <ignoredError sqref="D6:D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4500-B752-4B9A-8412-983354BD84E6}">
  <sheetPr>
    <tabColor rgb="FF92D050"/>
    <pageSetUpPr fitToPage="1"/>
  </sheetPr>
  <dimension ref="B1:H23"/>
  <sheetViews>
    <sheetView showGridLines="0" workbookViewId="0">
      <selection activeCell="F7" sqref="F7"/>
    </sheetView>
  </sheetViews>
  <sheetFormatPr defaultRowHeight="15" x14ac:dyDescent="0.25"/>
  <cols>
    <col min="1" max="1" width="4.85546875" customWidth="1"/>
    <col min="2" max="2" width="23.28515625" customWidth="1"/>
    <col min="3" max="3" width="56.28515625" customWidth="1"/>
    <col min="6" max="6" width="15.7109375" customWidth="1"/>
    <col min="7" max="7" width="4.85546875" customWidth="1"/>
    <col min="8" max="8" width="58" customWidth="1"/>
  </cols>
  <sheetData>
    <row r="1" spans="2:8" ht="6.75" customHeight="1" x14ac:dyDescent="0.25"/>
    <row r="2" spans="2:8" ht="15" customHeight="1" x14ac:dyDescent="0.25">
      <c r="B2" s="13" t="s">
        <v>40</v>
      </c>
      <c r="C2" s="11"/>
      <c r="D2" s="11"/>
      <c r="E2" s="12"/>
      <c r="F2" s="12"/>
    </row>
    <row r="3" spans="2:8" ht="9.75" customHeight="1" thickBot="1" x14ac:dyDescent="0.3">
      <c r="B3" s="11"/>
      <c r="C3" s="11"/>
      <c r="D3" s="11"/>
      <c r="E3" s="12"/>
      <c r="F3" s="12"/>
    </row>
    <row r="4" spans="2:8" ht="16.5" customHeight="1" thickBot="1" x14ac:dyDescent="0.3">
      <c r="B4" s="133" t="s">
        <v>26</v>
      </c>
      <c r="C4" s="133"/>
      <c r="D4" s="14" t="s">
        <v>27</v>
      </c>
      <c r="E4" s="14" t="s">
        <v>41</v>
      </c>
      <c r="F4" s="14" t="s">
        <v>42</v>
      </c>
    </row>
    <row r="5" spans="2:8" ht="15.75" thickBot="1" x14ac:dyDescent="0.3">
      <c r="B5" s="133" t="s">
        <v>29</v>
      </c>
      <c r="C5" s="133"/>
      <c r="D5" s="14" t="s">
        <v>30</v>
      </c>
      <c r="E5" s="14" t="s">
        <v>43</v>
      </c>
      <c r="F5" s="14">
        <v>1</v>
      </c>
    </row>
    <row r="6" spans="2:8" ht="45" customHeight="1" thickBot="1" x14ac:dyDescent="0.3">
      <c r="B6" s="134" t="s">
        <v>44</v>
      </c>
      <c r="C6" s="135"/>
      <c r="D6" s="18" t="s">
        <v>32</v>
      </c>
      <c r="E6" s="44" t="s">
        <v>45</v>
      </c>
      <c r="F6" s="86">
        <f>SUM(F7:F10)</f>
        <v>0</v>
      </c>
    </row>
    <row r="7" spans="2:8" ht="18" thickBot="1" x14ac:dyDescent="0.3">
      <c r="B7" s="144" t="s">
        <v>33</v>
      </c>
      <c r="C7" s="38" t="s">
        <v>46</v>
      </c>
      <c r="D7" s="18" t="s">
        <v>35</v>
      </c>
      <c r="E7" s="44" t="s">
        <v>45</v>
      </c>
      <c r="F7" s="80"/>
    </row>
    <row r="8" spans="2:8" ht="18" thickBot="1" x14ac:dyDescent="0.3">
      <c r="B8" s="145"/>
      <c r="C8" s="40" t="s">
        <v>47</v>
      </c>
      <c r="D8" s="18" t="s">
        <v>37</v>
      </c>
      <c r="E8" s="44" t="s">
        <v>45</v>
      </c>
      <c r="F8" s="81"/>
    </row>
    <row r="9" spans="2:8" ht="18" thickBot="1" x14ac:dyDescent="0.3">
      <c r="B9" s="145"/>
      <c r="C9" s="40" t="s">
        <v>48</v>
      </c>
      <c r="D9" s="18" t="s">
        <v>39</v>
      </c>
      <c r="E9" s="44" t="s">
        <v>45</v>
      </c>
      <c r="F9" s="81"/>
    </row>
    <row r="10" spans="2:8" ht="18" thickBot="1" x14ac:dyDescent="0.3">
      <c r="B10" s="146"/>
      <c r="C10" s="41" t="s">
        <v>49</v>
      </c>
      <c r="D10" s="18" t="s">
        <v>50</v>
      </c>
      <c r="E10" s="44" t="s">
        <v>45</v>
      </c>
      <c r="F10" s="82"/>
      <c r="H10" s="35" t="s">
        <v>9</v>
      </c>
    </row>
    <row r="11" spans="2:8" ht="32.25" customHeight="1" thickBot="1" x14ac:dyDescent="0.3">
      <c r="B11" s="17" t="s">
        <v>51</v>
      </c>
      <c r="C11" s="15"/>
      <c r="D11" s="18" t="s">
        <v>52</v>
      </c>
      <c r="E11" s="44" t="s">
        <v>45</v>
      </c>
      <c r="F11" s="83"/>
      <c r="H11" s="175" t="str">
        <f>IF(F11&lt;F12,"Hodnota ukazatele *celkem* musí být vyšší nebo rovna součtu dílčích hodnot","")</f>
        <v/>
      </c>
    </row>
    <row r="12" spans="2:8" ht="15.75" customHeight="1" thickBot="1" x14ac:dyDescent="0.3">
      <c r="B12" s="141" t="s">
        <v>53</v>
      </c>
      <c r="C12" s="42" t="s">
        <v>54</v>
      </c>
      <c r="D12" s="18" t="s">
        <v>55</v>
      </c>
      <c r="E12" s="44" t="s">
        <v>45</v>
      </c>
      <c r="F12" s="81"/>
      <c r="H12" s="35" t="s">
        <v>9</v>
      </c>
    </row>
    <row r="13" spans="2:8" ht="30.75" thickBot="1" x14ac:dyDescent="0.3">
      <c r="B13" s="142"/>
      <c r="C13" s="43" t="s">
        <v>56</v>
      </c>
      <c r="D13" s="18" t="s">
        <v>57</v>
      </c>
      <c r="E13" s="44" t="s">
        <v>45</v>
      </c>
      <c r="F13" s="82"/>
      <c r="H13" s="175" t="str">
        <f>IF(OR(F12&gt;F11,F13&gt;F11,F14&gt;F11),"Hodnota ukazatele musí být nižší nebo rovna ukazateli *Těžba dřeva z obhospodařovanovaných lesů celkem*","")</f>
        <v/>
      </c>
    </row>
    <row r="14" spans="2:8" ht="30.75" thickBot="1" x14ac:dyDescent="0.3">
      <c r="B14" s="143"/>
      <c r="C14" s="43" t="s">
        <v>58</v>
      </c>
      <c r="D14" s="18" t="s">
        <v>59</v>
      </c>
      <c r="E14" s="44" t="s">
        <v>45</v>
      </c>
      <c r="F14" s="84"/>
      <c r="H14" s="35" t="s">
        <v>9</v>
      </c>
    </row>
    <row r="15" spans="2:8" ht="33" customHeight="1" thickBot="1" x14ac:dyDescent="0.3">
      <c r="B15" s="136" t="s">
        <v>60</v>
      </c>
      <c r="C15" s="137"/>
      <c r="D15" s="18" t="s">
        <v>61</v>
      </c>
      <c r="E15" s="44" t="s">
        <v>62</v>
      </c>
      <c r="F15" s="83"/>
      <c r="H15" s="175" t="str">
        <f>IF(F15&lt;(F16+F17),"Hodnota ukazatele *celkem* musí být vyšší nebo rovna součtu dílčích hodnot (ř. 11 a 12)","")</f>
        <v/>
      </c>
    </row>
    <row r="16" spans="2:8" ht="16.5" thickBot="1" x14ac:dyDescent="0.3">
      <c r="B16" s="138" t="s">
        <v>53</v>
      </c>
      <c r="C16" s="19" t="s">
        <v>63</v>
      </c>
      <c r="D16" s="18" t="s">
        <v>64</v>
      </c>
      <c r="E16" s="44" t="s">
        <v>62</v>
      </c>
      <c r="F16" s="80"/>
      <c r="H16" s="35" t="s">
        <v>9</v>
      </c>
    </row>
    <row r="17" spans="2:8" ht="31.9" customHeight="1" thickBot="1" x14ac:dyDescent="0.3">
      <c r="B17" s="147"/>
      <c r="C17" s="20" t="s">
        <v>65</v>
      </c>
      <c r="D17" s="18" t="s">
        <v>66</v>
      </c>
      <c r="E17" s="44" t="s">
        <v>62</v>
      </c>
      <c r="F17" s="81"/>
      <c r="H17" s="175" t="str">
        <f>IF(AND(F18&gt;0,F15=F16+F17+F18),"Hodnota pole *cesty a svážnice* je dílčí hodnotou pole *stavby*",IF(F17&lt;F18,"Hodnota pole  *stavby* musí být vyšší,než hodnota pole *cesty a svážnice*, která je jeho dílčí hodnotou",""))</f>
        <v/>
      </c>
    </row>
    <row r="18" spans="2:8" ht="16.5" thickBot="1" x14ac:dyDescent="0.3">
      <c r="B18" s="139"/>
      <c r="C18" s="41" t="s">
        <v>67</v>
      </c>
      <c r="D18" s="18" t="s">
        <v>68</v>
      </c>
      <c r="E18" s="44" t="s">
        <v>62</v>
      </c>
      <c r="F18" s="82"/>
    </row>
    <row r="19" spans="2:8" ht="18" thickBot="1" x14ac:dyDescent="0.3">
      <c r="B19" s="140" t="s">
        <v>69</v>
      </c>
      <c r="C19" s="140"/>
      <c r="D19" s="18" t="s">
        <v>70</v>
      </c>
      <c r="E19" s="44" t="s">
        <v>45</v>
      </c>
      <c r="F19" s="85"/>
    </row>
    <row r="20" spans="2:8" ht="18" thickBot="1" x14ac:dyDescent="0.3">
      <c r="B20" s="140" t="s">
        <v>71</v>
      </c>
      <c r="C20" s="140"/>
      <c r="D20" s="18" t="s">
        <v>72</v>
      </c>
      <c r="E20" s="44" t="s">
        <v>45</v>
      </c>
      <c r="F20" s="85"/>
    </row>
    <row r="21" spans="2:8" ht="18" thickBot="1" x14ac:dyDescent="0.3">
      <c r="B21" s="140" t="s">
        <v>73</v>
      </c>
      <c r="C21" s="140"/>
      <c r="D21" s="18" t="s">
        <v>74</v>
      </c>
      <c r="E21" s="44" t="s">
        <v>45</v>
      </c>
      <c r="F21" s="85"/>
    </row>
    <row r="22" spans="2:8" ht="18" thickBot="1" x14ac:dyDescent="0.3">
      <c r="B22" s="140" t="s">
        <v>75</v>
      </c>
      <c r="C22" s="140"/>
      <c r="D22" s="18" t="s">
        <v>76</v>
      </c>
      <c r="E22" s="44" t="s">
        <v>45</v>
      </c>
      <c r="F22" s="85"/>
    </row>
    <row r="23" spans="2:8" ht="18" thickBot="1" x14ac:dyDescent="0.3">
      <c r="B23" s="140" t="s">
        <v>77</v>
      </c>
      <c r="C23" s="140"/>
      <c r="D23" s="18" t="s">
        <v>78</v>
      </c>
      <c r="E23" s="44" t="s">
        <v>45</v>
      </c>
      <c r="F23" s="85"/>
    </row>
  </sheetData>
  <sheetProtection algorithmName="SHA-512" hashValue="h9w3CDWQ7/q4La89JHMUbr0WWr423JeZx6wPF0IXXuUAPjWjhNAcwnhoWZf2CndU0I/H/65uJV7iaAP2c7UWFA==" saltValue="qTsRi8fFFnQHedkLDmayUA==" spinCount="100000" sheet="1" objects="1" scenarios="1"/>
  <mergeCells count="12">
    <mergeCell ref="B4:C4"/>
    <mergeCell ref="B5:C5"/>
    <mergeCell ref="B23:C23"/>
    <mergeCell ref="B19:C19"/>
    <mergeCell ref="B20:C20"/>
    <mergeCell ref="B21:C21"/>
    <mergeCell ref="B22:C22"/>
    <mergeCell ref="B6:C6"/>
    <mergeCell ref="B12:B14"/>
    <mergeCell ref="B15:C15"/>
    <mergeCell ref="B7:B10"/>
    <mergeCell ref="B16:B18"/>
  </mergeCells>
  <conditionalFormatting sqref="F11">
    <cfRule type="cellIs" dxfId="45" priority="16" operator="lessThan">
      <formula>$F$12</formula>
    </cfRule>
  </conditionalFormatting>
  <conditionalFormatting sqref="F12:F14">
    <cfRule type="cellIs" dxfId="44" priority="11" operator="greaterThan">
      <formula>$F$11</formula>
    </cfRule>
  </conditionalFormatting>
  <conditionalFormatting sqref="H11">
    <cfRule type="containsText" dxfId="43" priority="10" operator="containsText" text="Hodnota">
      <formula>NOT(ISERROR(SEARCH("Hodnota",H11)))</formula>
    </cfRule>
  </conditionalFormatting>
  <conditionalFormatting sqref="H15">
    <cfRule type="containsText" dxfId="42" priority="7" operator="containsText" text="Hodnota">
      <formula>NOT(ISERROR(SEARCH("Hodnota",H15)))</formula>
    </cfRule>
  </conditionalFormatting>
  <conditionalFormatting sqref="H13">
    <cfRule type="containsText" dxfId="41" priority="8" operator="containsText" text="Hodnota">
      <formula>NOT(ISERROR(SEARCH("Hodnota",H13)))</formula>
    </cfRule>
  </conditionalFormatting>
  <conditionalFormatting sqref="H17">
    <cfRule type="containsText" dxfId="40" priority="6" operator="containsText" text="Hodnota">
      <formula>NOT(ISERROR(SEARCH("Hodnota",H17)))</formula>
    </cfRule>
  </conditionalFormatting>
  <conditionalFormatting sqref="F18">
    <cfRule type="cellIs" dxfId="39" priority="2" operator="greaterThan">
      <formula>$F$17</formula>
    </cfRule>
  </conditionalFormatting>
  <conditionalFormatting sqref="F15">
    <cfRule type="cellIs" dxfId="38" priority="1" operator="lessThan">
      <formula>$F$16+$F$17</formula>
    </cfRule>
  </conditionalFormatting>
  <printOptions horizontalCentered="1" verticalCentered="1"/>
  <pageMargins left="0.70866141732283472" right="0.70866141732283472" top="0.78740157480314965" bottom="0.78740157480314965" header="0.31496062992125984" footer="0.31496062992125984"/>
  <pageSetup paperSize="9" scale="67" orientation="portrait" r:id="rId1"/>
  <ignoredErrors>
    <ignoredError sqref="D6:D8 D9:D2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D4A02-C3A4-4ABF-B6D0-ED0A0FD16704}">
  <sheetPr>
    <tabColor rgb="FF92D050"/>
    <pageSetUpPr fitToPage="1"/>
  </sheetPr>
  <dimension ref="B1:W29"/>
  <sheetViews>
    <sheetView showGridLines="0" workbookViewId="0">
      <selection activeCell="G7" sqref="G7"/>
    </sheetView>
  </sheetViews>
  <sheetFormatPr defaultRowHeight="15" x14ac:dyDescent="0.25"/>
  <cols>
    <col min="1" max="1" width="4.85546875" customWidth="1"/>
    <col min="2" max="2" width="11.85546875" customWidth="1"/>
    <col min="3" max="3" width="41.5703125" customWidth="1"/>
    <col min="4" max="4" width="6.28515625" customWidth="1"/>
    <col min="6" max="6" width="15.7109375" customWidth="1"/>
    <col min="7" max="9" width="11.42578125" customWidth="1"/>
    <col min="10" max="10" width="5.5703125" customWidth="1"/>
    <col min="11" max="11" width="36.28515625" customWidth="1"/>
    <col min="12" max="12" width="29.42578125" customWidth="1"/>
    <col min="13" max="13" width="46.5703125" customWidth="1"/>
    <col min="14" max="14" width="23.42578125" customWidth="1"/>
    <col min="23" max="23" width="9.140625" hidden="1" customWidth="1"/>
  </cols>
  <sheetData>
    <row r="1" spans="2:23" ht="6.75" customHeight="1" x14ac:dyDescent="0.25"/>
    <row r="2" spans="2:23" ht="15" customHeight="1" x14ac:dyDescent="0.25">
      <c r="B2" s="13" t="s">
        <v>79</v>
      </c>
      <c r="C2" s="11"/>
      <c r="D2" s="11"/>
      <c r="E2" s="12"/>
      <c r="F2" s="12"/>
    </row>
    <row r="3" spans="2:23" ht="9.75" customHeight="1" thickBot="1" x14ac:dyDescent="0.3">
      <c r="B3" s="11"/>
      <c r="C3" s="11"/>
      <c r="D3" s="11"/>
      <c r="E3" s="12"/>
      <c r="F3" s="12"/>
    </row>
    <row r="4" spans="2:23" ht="60.75" customHeight="1" thickBot="1" x14ac:dyDescent="0.3">
      <c r="B4" s="153" t="s">
        <v>26</v>
      </c>
      <c r="C4" s="154"/>
      <c r="D4" s="149" t="s">
        <v>27</v>
      </c>
      <c r="E4" s="151" t="s">
        <v>41</v>
      </c>
      <c r="F4" s="151" t="s">
        <v>42</v>
      </c>
      <c r="G4" s="14" t="s">
        <v>80</v>
      </c>
      <c r="H4" s="14" t="s">
        <v>81</v>
      </c>
      <c r="I4" s="14" t="s">
        <v>82</v>
      </c>
    </row>
    <row r="5" spans="2:23" ht="15.75" thickBot="1" x14ac:dyDescent="0.3">
      <c r="B5" s="155"/>
      <c r="C5" s="156"/>
      <c r="D5" s="150"/>
      <c r="E5" s="152"/>
      <c r="F5" s="152"/>
      <c r="G5" s="164" t="s">
        <v>83</v>
      </c>
      <c r="H5" s="165"/>
      <c r="I5" s="166"/>
    </row>
    <row r="6" spans="2:23" ht="15.75" thickBot="1" x14ac:dyDescent="0.3">
      <c r="B6" s="133" t="s">
        <v>29</v>
      </c>
      <c r="C6" s="133"/>
      <c r="D6" s="14" t="s">
        <v>30</v>
      </c>
      <c r="E6" s="14" t="s">
        <v>43</v>
      </c>
      <c r="F6" s="22">
        <v>1</v>
      </c>
      <c r="G6" s="22">
        <v>2</v>
      </c>
      <c r="H6" s="22">
        <v>3</v>
      </c>
      <c r="I6" s="22">
        <v>4</v>
      </c>
      <c r="K6" s="161" t="s">
        <v>9</v>
      </c>
      <c r="L6" s="162"/>
      <c r="M6" s="163"/>
    </row>
    <row r="7" spans="2:23" ht="33" customHeight="1" thickBot="1" x14ac:dyDescent="0.3">
      <c r="B7" s="159" t="s">
        <v>84</v>
      </c>
      <c r="C7" s="160"/>
      <c r="D7" s="18" t="s">
        <v>32</v>
      </c>
      <c r="E7" s="16" t="s">
        <v>85</v>
      </c>
      <c r="F7" s="29" t="s">
        <v>85</v>
      </c>
      <c r="G7" s="90"/>
      <c r="H7" s="90"/>
      <c r="I7" s="91"/>
      <c r="K7" s="175" t="str">
        <f>IF(OR(G7&lt;(G8+G9+G10+G11),H7&lt;(H8+H9+H10+H11),I7&lt;(I8+I9+I10+I11)),"Hodnota ukazatele *celkem* musí být vyšší nebo rovna součtu dílčích hodnot","")</f>
        <v/>
      </c>
      <c r="L7" s="175" t="str">
        <f>IF(OR(H7&lt;I7,H8&lt;I8,H9&lt;I9,H10&lt;I10,H11&lt;I11),"Hodnota výnosů musí být vyšší nebo rovna hodnotě dotací","")</f>
        <v/>
      </c>
      <c r="M7" s="175" t="str">
        <f>IF(OR(W8=1,W9=1,W10=1),"V případě uvedení hodnot ve sloupcích č. 2 až č. 4, uvedtě hodnotu množství m.j. ve sloupci č. 1.","")</f>
        <v/>
      </c>
    </row>
    <row r="8" spans="2:23" ht="15.75" thickBot="1" x14ac:dyDescent="0.3">
      <c r="B8" s="170" t="s">
        <v>53</v>
      </c>
      <c r="C8" s="19" t="s">
        <v>86</v>
      </c>
      <c r="D8" s="18" t="s">
        <v>35</v>
      </c>
      <c r="E8" s="16" t="s">
        <v>87</v>
      </c>
      <c r="F8" s="96"/>
      <c r="G8" s="92"/>
      <c r="H8" s="92"/>
      <c r="I8" s="93"/>
      <c r="W8">
        <f>IF(AND(G8+H8+I8&gt;0,F8=""),1,0)</f>
        <v>0</v>
      </c>
    </row>
    <row r="9" spans="2:23" ht="15.75" thickBot="1" x14ac:dyDescent="0.3">
      <c r="B9" s="171"/>
      <c r="C9" s="20" t="s">
        <v>88</v>
      </c>
      <c r="D9" s="18" t="s">
        <v>37</v>
      </c>
      <c r="E9" s="16" t="s">
        <v>87</v>
      </c>
      <c r="F9" s="97"/>
      <c r="G9" s="94"/>
      <c r="H9" s="94"/>
      <c r="I9" s="95"/>
      <c r="W9">
        <f t="shared" ref="W9:W13" si="0">IF(AND(G9+H9+I9&gt;0,F9=""),1,0)</f>
        <v>0</v>
      </c>
    </row>
    <row r="10" spans="2:23" ht="15.75" thickBot="1" x14ac:dyDescent="0.3">
      <c r="B10" s="171"/>
      <c r="C10" s="20" t="s">
        <v>89</v>
      </c>
      <c r="D10" s="18" t="s">
        <v>39</v>
      </c>
      <c r="E10" s="16" t="s">
        <v>87</v>
      </c>
      <c r="F10" s="97"/>
      <c r="G10" s="94"/>
      <c r="H10" s="94"/>
      <c r="I10" s="95"/>
      <c r="W10">
        <f t="shared" si="0"/>
        <v>0</v>
      </c>
    </row>
    <row r="11" spans="2:23" ht="15.75" thickBot="1" x14ac:dyDescent="0.3">
      <c r="B11" s="172"/>
      <c r="C11" s="20" t="s">
        <v>90</v>
      </c>
      <c r="D11" s="18" t="s">
        <v>50</v>
      </c>
      <c r="E11" s="16" t="s">
        <v>85</v>
      </c>
      <c r="F11" s="26" t="s">
        <v>85</v>
      </c>
      <c r="G11" s="94"/>
      <c r="H11" s="94"/>
      <c r="I11" s="95"/>
      <c r="K11" s="161" t="s">
        <v>9</v>
      </c>
      <c r="L11" s="162"/>
      <c r="M11" s="163"/>
    </row>
    <row r="12" spans="2:23" ht="33.75" customHeight="1" thickBot="1" x14ac:dyDescent="0.3">
      <c r="B12" s="159" t="s">
        <v>91</v>
      </c>
      <c r="C12" s="160"/>
      <c r="D12" s="18" t="s">
        <v>52</v>
      </c>
      <c r="E12" s="16" t="s">
        <v>85</v>
      </c>
      <c r="F12" s="29" t="s">
        <v>85</v>
      </c>
      <c r="G12" s="90"/>
      <c r="H12" s="90"/>
      <c r="I12" s="91"/>
      <c r="K12" s="175" t="str">
        <f>IF(OR(G12&lt;(G13+G14+G15+G16+G17),H12&lt;(H13+H14+H15+H16+H17),I12&lt;(I13+I14+I17)),"Hodnota ukazatele *celkem* musí být vyšší nebo rovna součtu dílčích hodnot","")</f>
        <v/>
      </c>
      <c r="L12" s="175" t="str">
        <f>IF(OR(H12&lt;I12,H13&lt;I13,H14&lt;I14,H17&lt;I17),"Hodnota výnosů musí být vyšší nebo rovna hodnotě dotací","")</f>
        <v/>
      </c>
      <c r="M12" s="175" t="str">
        <f>IF(OR(W13=1,W14=1,W15=1,W16=1),"V případě uvedení hodnot ve sloupcích č. 2 až č. 4, uvedtě hodnotu množství m.j. ve sloupci č. 1.","")</f>
        <v/>
      </c>
    </row>
    <row r="13" spans="2:23" ht="18" thickBot="1" x14ac:dyDescent="0.3">
      <c r="B13" s="167" t="s">
        <v>53</v>
      </c>
      <c r="C13" s="19" t="s">
        <v>92</v>
      </c>
      <c r="D13" s="18" t="s">
        <v>55</v>
      </c>
      <c r="E13" s="51" t="s">
        <v>93</v>
      </c>
      <c r="F13" s="98"/>
      <c r="G13" s="92"/>
      <c r="H13" s="92"/>
      <c r="I13" s="93"/>
      <c r="W13">
        <f t="shared" si="0"/>
        <v>0</v>
      </c>
    </row>
    <row r="14" spans="2:23" ht="18" thickBot="1" x14ac:dyDescent="0.3">
      <c r="B14" s="168"/>
      <c r="C14" s="40" t="s">
        <v>94</v>
      </c>
      <c r="D14" s="18" t="s">
        <v>57</v>
      </c>
      <c r="E14" s="51" t="s">
        <v>93</v>
      </c>
      <c r="F14" s="99"/>
      <c r="G14" s="94"/>
      <c r="H14" s="94"/>
      <c r="I14" s="95"/>
      <c r="W14">
        <f>IF(AND(G14+H14+I14&gt;0,F14=""),1,0)</f>
        <v>0</v>
      </c>
    </row>
    <row r="15" spans="2:23" ht="18" thickBot="1" x14ac:dyDescent="0.3">
      <c r="B15" s="168"/>
      <c r="C15" s="40" t="s">
        <v>95</v>
      </c>
      <c r="D15" s="18" t="s">
        <v>59</v>
      </c>
      <c r="E15" s="51" t="s">
        <v>93</v>
      </c>
      <c r="F15" s="99"/>
      <c r="G15" s="94"/>
      <c r="H15" s="94"/>
      <c r="I15" s="27" t="s">
        <v>85</v>
      </c>
      <c r="W15">
        <f>IF(AND(G15+H15&gt;0,F15=""),1,0)</f>
        <v>0</v>
      </c>
    </row>
    <row r="16" spans="2:23" ht="18" thickBot="1" x14ac:dyDescent="0.3">
      <c r="B16" s="168"/>
      <c r="C16" s="40" t="s">
        <v>96</v>
      </c>
      <c r="D16" s="18" t="s">
        <v>61</v>
      </c>
      <c r="E16" s="51" t="s">
        <v>93</v>
      </c>
      <c r="F16" s="99"/>
      <c r="G16" s="94"/>
      <c r="H16" s="94"/>
      <c r="I16" s="27" t="s">
        <v>85</v>
      </c>
      <c r="W16">
        <f>IF(AND(G16+H16&gt;0,F16=""),1,0)</f>
        <v>0</v>
      </c>
    </row>
    <row r="17" spans="2:12" ht="15.75" thickBot="1" x14ac:dyDescent="0.3">
      <c r="B17" s="169"/>
      <c r="C17" s="40" t="s">
        <v>97</v>
      </c>
      <c r="D17" s="18" t="s">
        <v>64</v>
      </c>
      <c r="E17" s="16" t="s">
        <v>85</v>
      </c>
      <c r="F17" s="26" t="s">
        <v>85</v>
      </c>
      <c r="G17" s="94"/>
      <c r="H17" s="94"/>
      <c r="I17" s="95"/>
      <c r="K17" s="161" t="s">
        <v>9</v>
      </c>
      <c r="L17" s="163"/>
    </row>
    <row r="18" spans="2:12" ht="28.5" customHeight="1" thickBot="1" x14ac:dyDescent="0.3">
      <c r="B18" s="134" t="s">
        <v>98</v>
      </c>
      <c r="C18" s="148"/>
      <c r="D18" s="18" t="s">
        <v>66</v>
      </c>
      <c r="E18" s="23" t="s">
        <v>85</v>
      </c>
      <c r="F18" s="29" t="s">
        <v>85</v>
      </c>
      <c r="G18" s="90"/>
      <c r="H18" s="90"/>
      <c r="I18" s="91"/>
      <c r="K18" s="175" t="str">
        <f>IF(OR(G18&lt;(G19),H18&lt;(H19),I18&lt;(I19)),"Hodnota ukazatele *celkem* musí být vyšší nebo rovna součtu dílčích hodnot","")</f>
        <v/>
      </c>
      <c r="L18" s="175" t="str">
        <f>IF(OR(H18&lt;I18,H19&lt;I19),"Hodnota výnosů musí být vyšší nebo rovna hodnotě dotací","")</f>
        <v/>
      </c>
    </row>
    <row r="19" spans="2:12" ht="15.75" thickBot="1" x14ac:dyDescent="0.3">
      <c r="B19" s="39" t="s">
        <v>53</v>
      </c>
      <c r="C19" s="40" t="s">
        <v>99</v>
      </c>
      <c r="D19" s="18" t="s">
        <v>68</v>
      </c>
      <c r="E19" s="23" t="s">
        <v>85</v>
      </c>
      <c r="F19" s="24" t="s">
        <v>85</v>
      </c>
      <c r="G19" s="100"/>
      <c r="H19" s="100"/>
      <c r="I19" s="101"/>
    </row>
    <row r="20" spans="2:12" ht="15.75" thickBot="1" x14ac:dyDescent="0.3">
      <c r="B20" s="134" t="s">
        <v>100</v>
      </c>
      <c r="C20" s="148"/>
      <c r="D20" s="18" t="s">
        <v>70</v>
      </c>
      <c r="E20" s="23" t="s">
        <v>85</v>
      </c>
      <c r="F20" s="33" t="s">
        <v>85</v>
      </c>
      <c r="G20" s="102"/>
      <c r="H20" s="102"/>
      <c r="I20" s="34" t="s">
        <v>85</v>
      </c>
    </row>
    <row r="21" spans="2:12" ht="30.75" customHeight="1" thickBot="1" x14ac:dyDescent="0.3">
      <c r="B21" s="134" t="s">
        <v>101</v>
      </c>
      <c r="C21" s="148"/>
      <c r="D21" s="18" t="s">
        <v>72</v>
      </c>
      <c r="E21" s="23" t="s">
        <v>85</v>
      </c>
      <c r="F21" s="29" t="s">
        <v>85</v>
      </c>
      <c r="G21" s="88">
        <f>G7+G12+G18+G20</f>
        <v>0</v>
      </c>
      <c r="H21" s="88">
        <f>H7+H12+H18+H20</f>
        <v>0</v>
      </c>
      <c r="I21" s="89">
        <f>I7+I12+I18</f>
        <v>0</v>
      </c>
    </row>
    <row r="22" spans="2:12" ht="33.75" customHeight="1" thickBot="1" x14ac:dyDescent="0.3">
      <c r="B22" s="134" t="s">
        <v>102</v>
      </c>
      <c r="C22" s="148"/>
      <c r="D22" s="18" t="s">
        <v>74</v>
      </c>
      <c r="E22" s="23" t="s">
        <v>85</v>
      </c>
      <c r="F22" s="25" t="s">
        <v>85</v>
      </c>
      <c r="G22" s="103"/>
      <c r="H22" s="103"/>
      <c r="I22" s="105"/>
    </row>
    <row r="23" spans="2:12" ht="15.75" thickBot="1" x14ac:dyDescent="0.3">
      <c r="B23" s="134" t="s">
        <v>103</v>
      </c>
      <c r="C23" s="148"/>
      <c r="D23" s="18" t="s">
        <v>76</v>
      </c>
      <c r="E23" s="23" t="s">
        <v>85</v>
      </c>
      <c r="F23" s="26" t="s">
        <v>85</v>
      </c>
      <c r="G23" s="94"/>
      <c r="H23" s="104"/>
      <c r="I23" s="27" t="s">
        <v>85</v>
      </c>
    </row>
    <row r="24" spans="2:12" ht="15.75" thickBot="1" x14ac:dyDescent="0.3">
      <c r="B24" s="134" t="s">
        <v>104</v>
      </c>
      <c r="C24" s="148"/>
      <c r="D24" s="18" t="s">
        <v>78</v>
      </c>
      <c r="E24" s="23" t="s">
        <v>85</v>
      </c>
      <c r="F24" s="26" t="s">
        <v>85</v>
      </c>
      <c r="G24" s="94"/>
      <c r="H24" s="94"/>
      <c r="I24" s="27" t="s">
        <v>85</v>
      </c>
    </row>
    <row r="25" spans="2:12" ht="15.75" thickBot="1" x14ac:dyDescent="0.3">
      <c r="B25" s="134" t="s">
        <v>105</v>
      </c>
      <c r="C25" s="148"/>
      <c r="D25" s="18" t="s">
        <v>106</v>
      </c>
      <c r="E25" s="23" t="s">
        <v>85</v>
      </c>
      <c r="F25" s="24" t="s">
        <v>85</v>
      </c>
      <c r="G25" s="100"/>
      <c r="H25" s="100"/>
      <c r="I25" s="28" t="s">
        <v>85</v>
      </c>
    </row>
    <row r="26" spans="2:12" ht="31.5" customHeight="1" thickBot="1" x14ac:dyDescent="0.3">
      <c r="B26" s="134" t="s">
        <v>107</v>
      </c>
      <c r="C26" s="148"/>
      <c r="D26" s="18" t="s">
        <v>108</v>
      </c>
      <c r="E26" s="23" t="s">
        <v>85</v>
      </c>
      <c r="F26" s="29" t="s">
        <v>85</v>
      </c>
      <c r="G26" s="88">
        <f>G21+G22+G23+G24+G25</f>
        <v>0</v>
      </c>
      <c r="H26" s="88">
        <f>H21+H22+H23+H24+H25</f>
        <v>0</v>
      </c>
      <c r="I26" s="89">
        <f>I21+I22</f>
        <v>0</v>
      </c>
    </row>
    <row r="27" spans="2:12" ht="30" customHeight="1" thickBot="1" x14ac:dyDescent="0.3">
      <c r="B27" s="159" t="s">
        <v>109</v>
      </c>
      <c r="C27" s="137"/>
      <c r="D27" s="18" t="s">
        <v>110</v>
      </c>
      <c r="E27" s="23" t="s">
        <v>85</v>
      </c>
      <c r="F27" s="29" t="s">
        <v>85</v>
      </c>
      <c r="G27" s="157">
        <f>H26-G26</f>
        <v>0</v>
      </c>
      <c r="H27" s="158"/>
      <c r="I27" s="30" t="s">
        <v>85</v>
      </c>
    </row>
    <row r="29" spans="2:12" x14ac:dyDescent="0.25">
      <c r="B29" t="s">
        <v>111</v>
      </c>
    </row>
  </sheetData>
  <sheetProtection algorithmName="SHA-512" hashValue="K90DWlXC9uIatf/ae5lZ7zC1YGWON7qSkvdSuZStQYlTB4HvU2YQT/BpxWc64RhDUOx+CzhGtAUoeiyZufcJ0w==" saltValue="9cfwYNe2/ZMrApi32h7mFg==" spinCount="100000" sheet="1" objects="1" scenarios="1"/>
  <mergeCells count="23">
    <mergeCell ref="K6:M6"/>
    <mergeCell ref="K11:M11"/>
    <mergeCell ref="G5:I5"/>
    <mergeCell ref="K17:L17"/>
    <mergeCell ref="B20:C20"/>
    <mergeCell ref="B13:B17"/>
    <mergeCell ref="B8:B11"/>
    <mergeCell ref="B21:C21"/>
    <mergeCell ref="D4:D5"/>
    <mergeCell ref="E4:E5"/>
    <mergeCell ref="B4:C5"/>
    <mergeCell ref="G27:H27"/>
    <mergeCell ref="B24:C24"/>
    <mergeCell ref="B25:C25"/>
    <mergeCell ref="B26:C26"/>
    <mergeCell ref="B27:C27"/>
    <mergeCell ref="B22:C22"/>
    <mergeCell ref="B23:C23"/>
    <mergeCell ref="B6:C6"/>
    <mergeCell ref="B7:C7"/>
    <mergeCell ref="B12:C12"/>
    <mergeCell ref="B18:C18"/>
    <mergeCell ref="F4:F5"/>
  </mergeCells>
  <conditionalFormatting sqref="G7">
    <cfRule type="cellIs" dxfId="37" priority="46" operator="lessThan">
      <formula>$G$8+$G$9+$G$10+$G$11</formula>
    </cfRule>
  </conditionalFormatting>
  <conditionalFormatting sqref="H7">
    <cfRule type="cellIs" dxfId="36" priority="28" operator="lessThan">
      <formula>$I$7</formula>
    </cfRule>
    <cfRule type="cellIs" dxfId="35" priority="45" operator="lessThan">
      <formula>$H$8+$H$9+$H$10+$H$11</formula>
    </cfRule>
  </conditionalFormatting>
  <conditionalFormatting sqref="I7">
    <cfRule type="cellIs" dxfId="34" priority="44" operator="lessThan">
      <formula>$I$8+$I$9+$I$10+$I$11</formula>
    </cfRule>
  </conditionalFormatting>
  <conditionalFormatting sqref="G12">
    <cfRule type="cellIs" dxfId="33" priority="43" operator="lessThan">
      <formula>$G$13+$G$14+$G$15+$G$16+$G$17</formula>
    </cfRule>
  </conditionalFormatting>
  <conditionalFormatting sqref="H12">
    <cfRule type="cellIs" dxfId="32" priority="23" operator="lessThan">
      <formula>$I$12</formula>
    </cfRule>
    <cfRule type="cellIs" dxfId="31" priority="42" operator="lessThan">
      <formula>$H$13+$H$14+$H$15+$H$16+$H$17</formula>
    </cfRule>
  </conditionalFormatting>
  <conditionalFormatting sqref="I12">
    <cfRule type="cellIs" dxfId="30" priority="41" operator="lessThan">
      <formula>$I$13+$I$14+$I$17</formula>
    </cfRule>
  </conditionalFormatting>
  <conditionalFormatting sqref="G18">
    <cfRule type="cellIs" dxfId="29" priority="40" operator="lessThan">
      <formula>$G$19</formula>
    </cfRule>
  </conditionalFormatting>
  <conditionalFormatting sqref="H18">
    <cfRule type="cellIs" dxfId="28" priority="19" operator="lessThan">
      <formula>$I$18</formula>
    </cfRule>
    <cfRule type="cellIs" dxfId="27" priority="39" operator="lessThan">
      <formula>$H$19</formula>
    </cfRule>
  </conditionalFormatting>
  <conditionalFormatting sqref="I18">
    <cfRule type="cellIs" dxfId="26" priority="38" operator="lessThan">
      <formula>$I$19</formula>
    </cfRule>
  </conditionalFormatting>
  <conditionalFormatting sqref="K7">
    <cfRule type="containsText" dxfId="25" priority="37" operator="containsText" text="Hodnota">
      <formula>NOT(ISERROR(SEARCH("Hodnota",K7)))</formula>
    </cfRule>
  </conditionalFormatting>
  <conditionalFormatting sqref="K12">
    <cfRule type="containsText" dxfId="24" priority="35" operator="containsText" text="Hodnota">
      <formula>NOT(ISERROR(SEARCH("Hodnota",K12)))</formula>
    </cfRule>
  </conditionalFormatting>
  <conditionalFormatting sqref="K18">
    <cfRule type="containsText" dxfId="23" priority="34" operator="containsText" text="Hodnota">
      <formula>NOT(ISERROR(SEARCH("Hodnota",K18)))</formula>
    </cfRule>
  </conditionalFormatting>
  <conditionalFormatting sqref="L7">
    <cfRule type="containsText" dxfId="22" priority="33" operator="containsText" text="Hodnota">
      <formula>NOT(ISERROR(SEARCH("Hodnota",L7)))</formula>
    </cfRule>
  </conditionalFormatting>
  <conditionalFormatting sqref="L12">
    <cfRule type="containsText" dxfId="21" priority="32" operator="containsText" text="Hodnota">
      <formula>NOT(ISERROR(SEARCH("Hodnota",L12)))</formula>
    </cfRule>
  </conditionalFormatting>
  <conditionalFormatting sqref="L18">
    <cfRule type="containsText" dxfId="20" priority="31" operator="containsText" text="Hodnota">
      <formula>NOT(ISERROR(SEARCH("Hodnota",L18)))</formula>
    </cfRule>
  </conditionalFormatting>
  <conditionalFormatting sqref="H8">
    <cfRule type="cellIs" dxfId="19" priority="27" operator="lessThan">
      <formula>$I$8</formula>
    </cfRule>
  </conditionalFormatting>
  <conditionalFormatting sqref="H9">
    <cfRule type="cellIs" dxfId="18" priority="26" operator="lessThan">
      <formula>$I$9</formula>
    </cfRule>
  </conditionalFormatting>
  <conditionalFormatting sqref="H10">
    <cfRule type="cellIs" dxfId="17" priority="25" operator="lessThan">
      <formula>$I$10</formula>
    </cfRule>
  </conditionalFormatting>
  <conditionalFormatting sqref="H11">
    <cfRule type="cellIs" dxfId="16" priority="24" operator="lessThan">
      <formula>$I$11</formula>
    </cfRule>
  </conditionalFormatting>
  <conditionalFormatting sqref="H13">
    <cfRule type="cellIs" dxfId="15" priority="22" operator="lessThan">
      <formula>$I$13</formula>
    </cfRule>
  </conditionalFormatting>
  <conditionalFormatting sqref="H14">
    <cfRule type="cellIs" dxfId="14" priority="21" operator="lessThan">
      <formula>$I$14</formula>
    </cfRule>
  </conditionalFormatting>
  <conditionalFormatting sqref="H17">
    <cfRule type="cellIs" dxfId="13" priority="20" operator="lessThan">
      <formula>$I$17</formula>
    </cfRule>
  </conditionalFormatting>
  <conditionalFormatting sqref="H19">
    <cfRule type="cellIs" dxfId="12" priority="18" operator="lessThan">
      <formula>$I$19</formula>
    </cfRule>
  </conditionalFormatting>
  <conditionalFormatting sqref="H22">
    <cfRule type="cellIs" dxfId="11" priority="17" operator="lessThan">
      <formula>$I$22</formula>
    </cfRule>
  </conditionalFormatting>
  <conditionalFormatting sqref="M7">
    <cfRule type="containsText" dxfId="10" priority="5" operator="containsText" text="hodnot">
      <formula>NOT(ISERROR(SEARCH("hodnot",M7)))</formula>
    </cfRule>
    <cfRule type="containsText" dxfId="9" priority="15" operator="containsText" text="Hodnota">
      <formula>NOT(ISERROR(SEARCH("Hodnota",M7)))</formula>
    </cfRule>
  </conditionalFormatting>
  <conditionalFormatting sqref="F8">
    <cfRule type="expression" dxfId="8" priority="14">
      <formula>$W$8&gt;0</formula>
    </cfRule>
  </conditionalFormatting>
  <conditionalFormatting sqref="F9">
    <cfRule type="expression" dxfId="7" priority="13">
      <formula>$W$9&gt;0</formula>
    </cfRule>
  </conditionalFormatting>
  <conditionalFormatting sqref="F10">
    <cfRule type="expression" dxfId="6" priority="12">
      <formula>$W$10&gt;0</formula>
    </cfRule>
  </conditionalFormatting>
  <conditionalFormatting sqref="F13">
    <cfRule type="expression" dxfId="5" priority="11">
      <formula>$W$13&gt;0</formula>
    </cfRule>
  </conditionalFormatting>
  <conditionalFormatting sqref="F14">
    <cfRule type="expression" dxfId="4" priority="9">
      <formula>$W$14&gt;0</formula>
    </cfRule>
  </conditionalFormatting>
  <conditionalFormatting sqref="F15">
    <cfRule type="expression" dxfId="3" priority="7">
      <formula>$W$15&gt;0</formula>
    </cfRule>
  </conditionalFormatting>
  <conditionalFormatting sqref="F16">
    <cfRule type="expression" dxfId="2" priority="6">
      <formula>$W$16&gt;0</formula>
    </cfRule>
  </conditionalFormatting>
  <conditionalFormatting sqref="M12">
    <cfRule type="containsText" dxfId="1" priority="1" operator="containsText" text="hodnot">
      <formula>NOT(ISERROR(SEARCH("hodnot",M12)))</formula>
    </cfRule>
    <cfRule type="containsText" dxfId="0" priority="2" operator="containsText" text="Hodnota">
      <formula>NOT(ISERROR(SEARCH("Hodnota",M12)))</formula>
    </cfRule>
  </conditionalFormatting>
  <printOptions horizontalCentered="1" verticalCentered="1"/>
  <pageMargins left="0.70866141732283472" right="0.70866141732283472" top="0.78740157480314965" bottom="0.78740157480314965" header="0.31496062992125984" footer="0.31496062992125984"/>
  <pageSetup paperSize="9" scale="41" orientation="portrait" r:id="rId1"/>
  <ignoredErrors>
    <ignoredError sqref="D7:D10 D11:D2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E4CC0-039B-40BF-9A77-5AC1AA1F749F}">
  <sheetPr>
    <tabColor rgb="FFFFFF00"/>
  </sheetPr>
  <dimension ref="B1:B59"/>
  <sheetViews>
    <sheetView showGridLines="0" workbookViewId="0">
      <selection activeCell="B2" sqref="B2"/>
    </sheetView>
  </sheetViews>
  <sheetFormatPr defaultRowHeight="15" x14ac:dyDescent="0.25"/>
  <cols>
    <col min="1" max="1" width="5" customWidth="1"/>
  </cols>
  <sheetData>
    <row r="1" spans="2:2" ht="7.5" customHeight="1" x14ac:dyDescent="0.25"/>
    <row r="2" spans="2:2" x14ac:dyDescent="0.25">
      <c r="B2" s="45" t="s">
        <v>112</v>
      </c>
    </row>
    <row r="3" spans="2:2" x14ac:dyDescent="0.25">
      <c r="B3" s="32" t="s">
        <v>113</v>
      </c>
    </row>
    <row r="4" spans="2:2" x14ac:dyDescent="0.25">
      <c r="B4" s="32"/>
    </row>
    <row r="5" spans="2:2" x14ac:dyDescent="0.25">
      <c r="B5" s="45" t="s">
        <v>114</v>
      </c>
    </row>
    <row r="6" spans="2:2" x14ac:dyDescent="0.25">
      <c r="B6" s="32" t="s">
        <v>115</v>
      </c>
    </row>
    <row r="7" spans="2:2" x14ac:dyDescent="0.25">
      <c r="B7" s="32"/>
    </row>
    <row r="8" spans="2:2" x14ac:dyDescent="0.25">
      <c r="B8" s="45" t="s">
        <v>25</v>
      </c>
    </row>
    <row r="9" spans="2:2" ht="9" customHeight="1" x14ac:dyDescent="0.25">
      <c r="B9" s="32"/>
    </row>
    <row r="10" spans="2:2" x14ac:dyDescent="0.25">
      <c r="B10" s="32" t="s">
        <v>116</v>
      </c>
    </row>
    <row r="11" spans="2:2" x14ac:dyDescent="0.25">
      <c r="B11" s="32" t="s">
        <v>117</v>
      </c>
    </row>
    <row r="12" spans="2:2" x14ac:dyDescent="0.25">
      <c r="B12" s="32"/>
    </row>
    <row r="13" spans="2:2" x14ac:dyDescent="0.25">
      <c r="B13" s="45" t="s">
        <v>40</v>
      </c>
    </row>
    <row r="14" spans="2:2" ht="8.25" customHeight="1" x14ac:dyDescent="0.25">
      <c r="B14" s="32"/>
    </row>
    <row r="15" spans="2:2" x14ac:dyDescent="0.25">
      <c r="B15" s="32" t="s">
        <v>118</v>
      </c>
    </row>
    <row r="16" spans="2:2" x14ac:dyDescent="0.25">
      <c r="B16" s="32" t="s">
        <v>119</v>
      </c>
    </row>
    <row r="17" spans="2:2" x14ac:dyDescent="0.25">
      <c r="B17" s="32" t="s">
        <v>120</v>
      </c>
    </row>
    <row r="18" spans="2:2" x14ac:dyDescent="0.25">
      <c r="B18" s="32" t="s">
        <v>121</v>
      </c>
    </row>
    <row r="19" spans="2:2" x14ac:dyDescent="0.25">
      <c r="B19" s="32" t="s">
        <v>122</v>
      </c>
    </row>
    <row r="20" spans="2:2" x14ac:dyDescent="0.25">
      <c r="B20" s="32" t="s">
        <v>123</v>
      </c>
    </row>
    <row r="21" spans="2:2" x14ac:dyDescent="0.25">
      <c r="B21" s="46" t="s">
        <v>124</v>
      </c>
    </row>
    <row r="22" spans="2:2" x14ac:dyDescent="0.25">
      <c r="B22" s="32" t="s">
        <v>125</v>
      </c>
    </row>
    <row r="23" spans="2:2" x14ac:dyDescent="0.25">
      <c r="B23" s="32" t="s">
        <v>126</v>
      </c>
    </row>
    <row r="24" spans="2:2" x14ac:dyDescent="0.25">
      <c r="B24" s="32" t="s">
        <v>127</v>
      </c>
    </row>
    <row r="25" spans="2:2" ht="17.25" x14ac:dyDescent="0.25">
      <c r="B25" s="32" t="s">
        <v>128</v>
      </c>
    </row>
    <row r="26" spans="2:2" x14ac:dyDescent="0.25">
      <c r="B26" s="32"/>
    </row>
    <row r="27" spans="2:2" x14ac:dyDescent="0.25">
      <c r="B27" s="45" t="s">
        <v>129</v>
      </c>
    </row>
    <row r="28" spans="2:2" ht="7.5" customHeight="1" x14ac:dyDescent="0.25">
      <c r="B28" s="32"/>
    </row>
    <row r="29" spans="2:2" x14ac:dyDescent="0.25">
      <c r="B29" s="45" t="s">
        <v>130</v>
      </c>
    </row>
    <row r="30" spans="2:2" x14ac:dyDescent="0.25">
      <c r="B30" s="32" t="s">
        <v>131</v>
      </c>
    </row>
    <row r="31" spans="2:2" x14ac:dyDescent="0.25">
      <c r="B31" s="32"/>
    </row>
    <row r="32" spans="2:2" x14ac:dyDescent="0.25">
      <c r="B32" s="32" t="s">
        <v>132</v>
      </c>
    </row>
    <row r="33" spans="2:2" x14ac:dyDescent="0.25">
      <c r="B33" s="32" t="s">
        <v>133</v>
      </c>
    </row>
    <row r="34" spans="2:2" x14ac:dyDescent="0.25">
      <c r="B34" s="32" t="s">
        <v>134</v>
      </c>
    </row>
    <row r="35" spans="2:2" x14ac:dyDescent="0.25">
      <c r="B35" s="32" t="s">
        <v>135</v>
      </c>
    </row>
    <row r="36" spans="2:2" x14ac:dyDescent="0.25">
      <c r="B36" s="32" t="s">
        <v>136</v>
      </c>
    </row>
    <row r="37" spans="2:2" x14ac:dyDescent="0.25">
      <c r="B37" s="32" t="s">
        <v>137</v>
      </c>
    </row>
    <row r="38" spans="2:2" x14ac:dyDescent="0.25">
      <c r="B38" s="32" t="s">
        <v>138</v>
      </c>
    </row>
    <row r="39" spans="2:2" x14ac:dyDescent="0.25">
      <c r="B39" s="32" t="s">
        <v>139</v>
      </c>
    </row>
    <row r="40" spans="2:2" ht="17.25" x14ac:dyDescent="0.25">
      <c r="B40" s="32" t="s">
        <v>140</v>
      </c>
    </row>
    <row r="41" spans="2:2" ht="17.25" x14ac:dyDescent="0.25">
      <c r="B41" s="32" t="s">
        <v>141</v>
      </c>
    </row>
    <row r="42" spans="2:2" x14ac:dyDescent="0.25">
      <c r="B42" s="32" t="s">
        <v>142</v>
      </c>
    </row>
    <row r="43" spans="2:2" x14ac:dyDescent="0.25">
      <c r="B43" s="32" t="s">
        <v>143</v>
      </c>
    </row>
    <row r="44" spans="2:2" x14ac:dyDescent="0.25">
      <c r="B44" s="32" t="s">
        <v>144</v>
      </c>
    </row>
    <row r="45" spans="2:2" x14ac:dyDescent="0.25">
      <c r="B45" s="32" t="s">
        <v>145</v>
      </c>
    </row>
    <row r="46" spans="2:2" x14ac:dyDescent="0.25">
      <c r="B46" s="32" t="s">
        <v>146</v>
      </c>
    </row>
    <row r="47" spans="2:2" x14ac:dyDescent="0.25">
      <c r="B47" s="32" t="s">
        <v>147</v>
      </c>
    </row>
    <row r="48" spans="2:2" x14ac:dyDescent="0.25">
      <c r="B48" s="32" t="s">
        <v>148</v>
      </c>
    </row>
    <row r="49" spans="2:2" x14ac:dyDescent="0.25">
      <c r="B49" s="32" t="s">
        <v>149</v>
      </c>
    </row>
    <row r="50" spans="2:2" x14ac:dyDescent="0.25">
      <c r="B50" s="32" t="s">
        <v>150</v>
      </c>
    </row>
    <row r="51" spans="2:2" x14ac:dyDescent="0.25">
      <c r="B51" s="32"/>
    </row>
    <row r="52" spans="2:2" ht="7.5" customHeight="1" x14ac:dyDescent="0.25">
      <c r="B52" s="32"/>
    </row>
    <row r="53" spans="2:2" x14ac:dyDescent="0.25">
      <c r="B53" s="45" t="s">
        <v>151</v>
      </c>
    </row>
    <row r="54" spans="2:2" x14ac:dyDescent="0.25">
      <c r="B54" s="32" t="s">
        <v>152</v>
      </c>
    </row>
    <row r="55" spans="2:2" x14ac:dyDescent="0.25">
      <c r="B55" s="32"/>
    </row>
    <row r="56" spans="2:2" ht="17.25" x14ac:dyDescent="0.25">
      <c r="B56" s="32" t="s">
        <v>153</v>
      </c>
    </row>
    <row r="57" spans="2:2" x14ac:dyDescent="0.25">
      <c r="B57" s="32" t="s">
        <v>154</v>
      </c>
    </row>
    <row r="58" spans="2:2" x14ac:dyDescent="0.25">
      <c r="B58" s="32" t="s">
        <v>155</v>
      </c>
    </row>
    <row r="59" spans="2:2" x14ac:dyDescent="0.25">
      <c r="B59" s="32" t="s">
        <v>156</v>
      </c>
    </row>
  </sheetData>
  <sheetProtection algorithmName="SHA-512" hashValue="8yiCwkEavIPIuF5LXm129CF/1g6zC90roNrmlDHF64lvZHrcFJwXT+aHSmtnLRJmCV7rHt6X0VwWQMT8CrARag==" saltValue="kT5sO23DIN7f+NyZgTlEyg==" spinCount="100000"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12BF-F36F-482B-A73D-089D71B4F078}">
  <sheetPr>
    <tabColor rgb="FFFFC000"/>
  </sheetPr>
  <dimension ref="B1:C46"/>
  <sheetViews>
    <sheetView showGridLines="0" workbookViewId="0">
      <selection activeCell="B2" sqref="B2"/>
    </sheetView>
  </sheetViews>
  <sheetFormatPr defaultRowHeight="15" x14ac:dyDescent="0.25"/>
  <cols>
    <col min="1" max="1" width="3.85546875" customWidth="1"/>
    <col min="3" max="3" width="77.140625" customWidth="1"/>
  </cols>
  <sheetData>
    <row r="1" spans="2:3" ht="8.25" customHeight="1" x14ac:dyDescent="0.25"/>
    <row r="2" spans="2:3" x14ac:dyDescent="0.25">
      <c r="B2" t="s">
        <v>157</v>
      </c>
    </row>
    <row r="3" spans="2:3" ht="10.5" customHeight="1" thickBot="1" x14ac:dyDescent="0.3"/>
    <row r="4" spans="2:3" ht="16.5" thickBot="1" x14ac:dyDescent="0.3">
      <c r="B4" s="173" t="s">
        <v>158</v>
      </c>
      <c r="C4" s="173"/>
    </row>
    <row r="5" spans="2:3" ht="16.5" thickBot="1" x14ac:dyDescent="0.3">
      <c r="B5" s="58" t="s">
        <v>159</v>
      </c>
      <c r="C5" s="58" t="s">
        <v>160</v>
      </c>
    </row>
    <row r="6" spans="2:3" x14ac:dyDescent="0.25">
      <c r="B6" s="52">
        <v>1</v>
      </c>
      <c r="C6" s="55" t="s">
        <v>161</v>
      </c>
    </row>
    <row r="7" spans="2:3" x14ac:dyDescent="0.25">
      <c r="B7" s="53">
        <v>2</v>
      </c>
      <c r="C7" s="56" t="s">
        <v>162</v>
      </c>
    </row>
    <row r="8" spans="2:3" x14ac:dyDescent="0.25">
      <c r="B8" s="53">
        <v>3</v>
      </c>
      <c r="C8" s="56" t="s">
        <v>163</v>
      </c>
    </row>
    <row r="9" spans="2:3" x14ac:dyDescent="0.25">
      <c r="B9" s="53">
        <v>4</v>
      </c>
      <c r="C9" s="56" t="s">
        <v>164</v>
      </c>
    </row>
    <row r="10" spans="2:3" x14ac:dyDescent="0.25">
      <c r="B10" s="53">
        <v>5</v>
      </c>
      <c r="C10" s="56" t="s">
        <v>165</v>
      </c>
    </row>
    <row r="11" spans="2:3" x14ac:dyDescent="0.25">
      <c r="B11" s="53">
        <v>6</v>
      </c>
      <c r="C11" s="56" t="s">
        <v>166</v>
      </c>
    </row>
    <row r="12" spans="2:3" x14ac:dyDescent="0.25">
      <c r="B12" s="53">
        <v>7</v>
      </c>
      <c r="C12" s="56" t="s">
        <v>167</v>
      </c>
    </row>
    <row r="13" spans="2:3" x14ac:dyDescent="0.25">
      <c r="B13" s="53">
        <v>8</v>
      </c>
      <c r="C13" s="56" t="s">
        <v>168</v>
      </c>
    </row>
    <row r="14" spans="2:3" x14ac:dyDescent="0.25">
      <c r="B14" s="53">
        <v>9</v>
      </c>
      <c r="C14" s="56" t="s">
        <v>169</v>
      </c>
    </row>
    <row r="15" spans="2:3" x14ac:dyDescent="0.25">
      <c r="B15" s="53">
        <v>10</v>
      </c>
      <c r="C15" s="56" t="s">
        <v>170</v>
      </c>
    </row>
    <row r="16" spans="2:3" x14ac:dyDescent="0.25">
      <c r="B16" s="53">
        <v>11</v>
      </c>
      <c r="C16" s="56" t="s">
        <v>171</v>
      </c>
    </row>
    <row r="17" spans="2:3" x14ac:dyDescent="0.25">
      <c r="B17" s="53">
        <v>12</v>
      </c>
      <c r="C17" s="56" t="s">
        <v>172</v>
      </c>
    </row>
    <row r="18" spans="2:3" x14ac:dyDescent="0.25">
      <c r="B18" s="53">
        <v>13</v>
      </c>
      <c r="C18" s="56" t="s">
        <v>173</v>
      </c>
    </row>
    <row r="19" spans="2:3" x14ac:dyDescent="0.25">
      <c r="B19" s="53">
        <v>14</v>
      </c>
      <c r="C19" s="56" t="s">
        <v>174</v>
      </c>
    </row>
    <row r="20" spans="2:3" x14ac:dyDescent="0.25">
      <c r="B20" s="53">
        <v>15</v>
      </c>
      <c r="C20" s="56" t="s">
        <v>175</v>
      </c>
    </row>
    <row r="21" spans="2:3" x14ac:dyDescent="0.25">
      <c r="B21" s="53">
        <v>16</v>
      </c>
      <c r="C21" s="56" t="s">
        <v>176</v>
      </c>
    </row>
    <row r="22" spans="2:3" x14ac:dyDescent="0.25">
      <c r="B22" s="53">
        <v>17</v>
      </c>
      <c r="C22" s="56" t="s">
        <v>177</v>
      </c>
    </row>
    <row r="23" spans="2:3" x14ac:dyDescent="0.25">
      <c r="B23" s="53">
        <v>18</v>
      </c>
      <c r="C23" s="56" t="s">
        <v>178</v>
      </c>
    </row>
    <row r="24" spans="2:3" x14ac:dyDescent="0.25">
      <c r="B24" s="53">
        <v>19</v>
      </c>
      <c r="C24" s="56" t="s">
        <v>179</v>
      </c>
    </row>
    <row r="25" spans="2:3" x14ac:dyDescent="0.25">
      <c r="B25" s="53">
        <v>20</v>
      </c>
      <c r="C25" s="56" t="s">
        <v>180</v>
      </c>
    </row>
    <row r="26" spans="2:3" x14ac:dyDescent="0.25">
      <c r="B26" s="53">
        <v>21</v>
      </c>
      <c r="C26" s="56" t="s">
        <v>181</v>
      </c>
    </row>
    <row r="27" spans="2:3" x14ac:dyDescent="0.25">
      <c r="B27" s="53">
        <v>22</v>
      </c>
      <c r="C27" s="56" t="s">
        <v>182</v>
      </c>
    </row>
    <row r="28" spans="2:3" x14ac:dyDescent="0.25">
      <c r="B28" s="53">
        <v>23</v>
      </c>
      <c r="C28" s="56" t="s">
        <v>183</v>
      </c>
    </row>
    <row r="29" spans="2:3" x14ac:dyDescent="0.25">
      <c r="B29" s="53">
        <v>24</v>
      </c>
      <c r="C29" s="56" t="s">
        <v>184</v>
      </c>
    </row>
    <row r="30" spans="2:3" x14ac:dyDescent="0.25">
      <c r="B30" s="53">
        <v>25</v>
      </c>
      <c r="C30" s="56" t="s">
        <v>185</v>
      </c>
    </row>
    <row r="31" spans="2:3" x14ac:dyDescent="0.25">
      <c r="B31" s="53">
        <v>26</v>
      </c>
      <c r="C31" s="56" t="s">
        <v>186</v>
      </c>
    </row>
    <row r="32" spans="2:3" x14ac:dyDescent="0.25">
      <c r="B32" s="53">
        <v>27</v>
      </c>
      <c r="C32" s="56" t="s">
        <v>187</v>
      </c>
    </row>
    <row r="33" spans="2:3" x14ac:dyDescent="0.25">
      <c r="B33" s="53">
        <v>28</v>
      </c>
      <c r="C33" s="56" t="s">
        <v>188</v>
      </c>
    </row>
    <row r="34" spans="2:3" x14ac:dyDescent="0.25">
      <c r="B34" s="53">
        <v>29</v>
      </c>
      <c r="C34" s="56" t="s">
        <v>189</v>
      </c>
    </row>
    <row r="35" spans="2:3" x14ac:dyDescent="0.25">
      <c r="B35" s="53">
        <v>30</v>
      </c>
      <c r="C35" s="56" t="s">
        <v>190</v>
      </c>
    </row>
    <row r="36" spans="2:3" x14ac:dyDescent="0.25">
      <c r="B36" s="53">
        <v>31</v>
      </c>
      <c r="C36" s="56" t="s">
        <v>191</v>
      </c>
    </row>
    <row r="37" spans="2:3" x14ac:dyDescent="0.25">
      <c r="B37" s="53">
        <v>32</v>
      </c>
      <c r="C37" s="56" t="s">
        <v>192</v>
      </c>
    </row>
    <row r="38" spans="2:3" x14ac:dyDescent="0.25">
      <c r="B38" s="53">
        <v>33</v>
      </c>
      <c r="C38" s="56" t="s">
        <v>193</v>
      </c>
    </row>
    <row r="39" spans="2:3" x14ac:dyDescent="0.25">
      <c r="B39" s="53">
        <v>34</v>
      </c>
      <c r="C39" s="56" t="s">
        <v>194</v>
      </c>
    </row>
    <row r="40" spans="2:3" x14ac:dyDescent="0.25">
      <c r="B40" s="53">
        <v>35</v>
      </c>
      <c r="C40" s="56" t="s">
        <v>195</v>
      </c>
    </row>
    <row r="41" spans="2:3" x14ac:dyDescent="0.25">
      <c r="B41" s="53">
        <v>36</v>
      </c>
      <c r="C41" s="56" t="s">
        <v>196</v>
      </c>
    </row>
    <row r="42" spans="2:3" x14ac:dyDescent="0.25">
      <c r="B42" s="53">
        <v>37</v>
      </c>
      <c r="C42" s="56" t="s">
        <v>197</v>
      </c>
    </row>
    <row r="43" spans="2:3" x14ac:dyDescent="0.25">
      <c r="B43" s="53">
        <v>38</v>
      </c>
      <c r="C43" s="56" t="s">
        <v>198</v>
      </c>
    </row>
    <row r="44" spans="2:3" x14ac:dyDescent="0.25">
      <c r="B44" s="53">
        <v>39</v>
      </c>
      <c r="C44" s="56" t="s">
        <v>199</v>
      </c>
    </row>
    <row r="45" spans="2:3" x14ac:dyDescent="0.25">
      <c r="B45" s="53">
        <v>40</v>
      </c>
      <c r="C45" s="56" t="s">
        <v>200</v>
      </c>
    </row>
    <row r="46" spans="2:3" ht="15.75" thickBot="1" x14ac:dyDescent="0.3">
      <c r="B46" s="54">
        <v>41</v>
      </c>
      <c r="C46" s="57" t="s">
        <v>201</v>
      </c>
    </row>
  </sheetData>
  <sheetProtection algorithmName="SHA-512" hashValue="671igjxT5+4yWVEtr/yLP8qlXKtxiXOfrHYcoW4xHiXgwm+FJmIE0qZleYQ3iPNpu6gxbUvGRhzETnTfj6pn8w==" saltValue="Xrszvbhim9z6LO99poQoog==" spinCount="100000" sheet="1" objects="1" scenarios="1"/>
  <mergeCells count="1">
    <mergeCell ref="B4:C4"/>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5C37-3505-450A-85F3-8808F59AE10D}">
  <sheetPr>
    <tabColor rgb="FFFFC000"/>
  </sheetPr>
  <dimension ref="B1:C20"/>
  <sheetViews>
    <sheetView showGridLines="0" workbookViewId="0">
      <selection activeCell="C5" sqref="C5"/>
    </sheetView>
  </sheetViews>
  <sheetFormatPr defaultRowHeight="15" x14ac:dyDescent="0.25"/>
  <cols>
    <col min="3" max="3" width="33.5703125" customWidth="1"/>
  </cols>
  <sheetData>
    <row r="1" spans="2:3" ht="7.5" customHeight="1" x14ac:dyDescent="0.25"/>
    <row r="2" spans="2:3" ht="15.75" x14ac:dyDescent="0.25">
      <c r="B2" s="59" t="s">
        <v>202</v>
      </c>
    </row>
    <row r="3" spans="2:3" ht="7.5" customHeight="1" thickBot="1" x14ac:dyDescent="0.3"/>
    <row r="4" spans="2:3" ht="15.75" thickBot="1" x14ac:dyDescent="0.3">
      <c r="B4" s="174" t="s">
        <v>203</v>
      </c>
      <c r="C4" s="66" t="s">
        <v>204</v>
      </c>
    </row>
    <row r="5" spans="2:3" ht="15.75" thickBot="1" x14ac:dyDescent="0.3">
      <c r="B5" s="174"/>
      <c r="C5" s="66" t="s">
        <v>205</v>
      </c>
    </row>
    <row r="6" spans="2:3" x14ac:dyDescent="0.25">
      <c r="B6" s="60" t="s">
        <v>206</v>
      </c>
      <c r="C6" s="61" t="s">
        <v>207</v>
      </c>
    </row>
    <row r="7" spans="2:3" x14ac:dyDescent="0.25">
      <c r="B7" s="62" t="s">
        <v>208</v>
      </c>
      <c r="C7" s="63" t="s">
        <v>209</v>
      </c>
    </row>
    <row r="8" spans="2:3" x14ac:dyDescent="0.25">
      <c r="B8" s="62" t="s">
        <v>210</v>
      </c>
      <c r="C8" s="63" t="s">
        <v>211</v>
      </c>
    </row>
    <row r="9" spans="2:3" x14ac:dyDescent="0.25">
      <c r="B9" s="62" t="s">
        <v>212</v>
      </c>
      <c r="C9" s="63" t="s">
        <v>213</v>
      </c>
    </row>
    <row r="10" spans="2:3" x14ac:dyDescent="0.25">
      <c r="B10" s="62" t="s">
        <v>214</v>
      </c>
      <c r="C10" s="63" t="s">
        <v>215</v>
      </c>
    </row>
    <row r="11" spans="2:3" x14ac:dyDescent="0.25">
      <c r="B11" s="62" t="s">
        <v>216</v>
      </c>
      <c r="C11" s="63" t="s">
        <v>217</v>
      </c>
    </row>
    <row r="12" spans="2:3" x14ac:dyDescent="0.25">
      <c r="B12" s="62" t="s">
        <v>218</v>
      </c>
      <c r="C12" s="63" t="s">
        <v>219</v>
      </c>
    </row>
    <row r="13" spans="2:3" x14ac:dyDescent="0.25">
      <c r="B13" s="62" t="s">
        <v>220</v>
      </c>
      <c r="C13" s="63" t="s">
        <v>221</v>
      </c>
    </row>
    <row r="14" spans="2:3" x14ac:dyDescent="0.25">
      <c r="B14" s="62" t="s">
        <v>222</v>
      </c>
      <c r="C14" s="63" t="s">
        <v>223</v>
      </c>
    </row>
    <row r="15" spans="2:3" x14ac:dyDescent="0.25">
      <c r="B15" s="62" t="s">
        <v>224</v>
      </c>
      <c r="C15" s="63" t="s">
        <v>225</v>
      </c>
    </row>
    <row r="16" spans="2:3" x14ac:dyDescent="0.25">
      <c r="B16" s="62" t="s">
        <v>226</v>
      </c>
      <c r="C16" s="63" t="s">
        <v>227</v>
      </c>
    </row>
    <row r="17" spans="2:3" x14ac:dyDescent="0.25">
      <c r="B17" s="62" t="s">
        <v>228</v>
      </c>
      <c r="C17" s="63" t="s">
        <v>229</v>
      </c>
    </row>
    <row r="18" spans="2:3" x14ac:dyDescent="0.25">
      <c r="B18" s="62" t="s">
        <v>230</v>
      </c>
      <c r="C18" s="63" t="s">
        <v>231</v>
      </c>
    </row>
    <row r="19" spans="2:3" x14ac:dyDescent="0.25">
      <c r="B19" s="62" t="s">
        <v>232</v>
      </c>
      <c r="C19" s="63" t="s">
        <v>233</v>
      </c>
    </row>
    <row r="20" spans="2:3" ht="15.75" thickBot="1" x14ac:dyDescent="0.3">
      <c r="B20" s="64" t="s">
        <v>234</v>
      </c>
      <c r="C20" s="65" t="s">
        <v>235</v>
      </c>
    </row>
  </sheetData>
  <sheetProtection algorithmName="SHA-512" hashValue="7xSdh0/x81mwP4vo9hc/H7nX+l+l4DxTAX/MUCU5X42xCtjwcybj+XUAOobmfYNoDNeb8j1pCoT6Fk84YpMuLw==" saltValue="kKF3IrAfURRPHBv9AML5Wg==" spinCount="100000" sheet="1" objects="1" scenarios="1"/>
  <mergeCells count="1">
    <mergeCell ref="B4:B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FA7E6B353E50A4296A40DC39A477D97" ma:contentTypeVersion="12" ma:contentTypeDescription="Vytvoří nový dokument" ma:contentTypeScope="" ma:versionID="45f4a89ac9faed467e17203ffd71dba6">
  <xsd:schema xmlns:xsd="http://www.w3.org/2001/XMLSchema" xmlns:xs="http://www.w3.org/2001/XMLSchema" xmlns:p="http://schemas.microsoft.com/office/2006/metadata/properties" xmlns:ns2="03db6209-33a8-45a4-96a1-edc2a5a8ac88" xmlns:ns3="96fba6d8-c61d-40ad-82bd-8637c57b6448" targetNamespace="http://schemas.microsoft.com/office/2006/metadata/properties" ma:root="true" ma:fieldsID="42b9e6e36e09ccc97b32831166e044eb" ns2:_="" ns3:_="">
    <xsd:import namespace="03db6209-33a8-45a4-96a1-edc2a5a8ac88"/>
    <xsd:import namespace="96fba6d8-c61d-40ad-82bd-8637c57b64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b6209-33a8-45a4-96a1-edc2a5a8ac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Značky obrázků" ma:readOnly="false" ma:fieldId="{5cf76f15-5ced-4ddc-b409-7134ff3c332f}" ma:taxonomyMulti="true" ma:sspId="c6f31130-ea2d-4644-9e79-4c2b51f9e41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fba6d8-c61d-40ad-82bd-8637c57b644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7b7ed427-65db-4369-ad50-362f01de03be}" ma:internalName="TaxCatchAll" ma:showField="CatchAllData" ma:web="96fba6d8-c61d-40ad-82bd-8637c57b64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fba6d8-c61d-40ad-82bd-8637c57b6448" xsi:nil="true"/>
    <lcf76f155ced4ddcb4097134ff3c332f xmlns="03db6209-33a8-45a4-96a1-edc2a5a8ac8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737C7D-5D4A-41B8-A995-359291BC847F}"/>
</file>

<file path=customXml/itemProps2.xml><?xml version="1.0" encoding="utf-8"?>
<ds:datastoreItem xmlns:ds="http://schemas.openxmlformats.org/officeDocument/2006/customXml" ds:itemID="{CC8AC5FA-A757-4D51-8438-AA763C6F3625}">
  <ds:schemaRefs>
    <ds:schemaRef ds:uri="http://schemas.microsoft.com/office/2006/metadata/properties"/>
    <ds:schemaRef ds:uri="http://schemas.microsoft.com/office/infopath/2007/PartnerControls"/>
    <ds:schemaRef ds:uri="96fba6d8-c61d-40ad-82bd-8637c57b6448"/>
    <ds:schemaRef ds:uri="03db6209-33a8-45a4-96a1-edc2a5a8ac88"/>
  </ds:schemaRefs>
</ds:datastoreItem>
</file>

<file path=customXml/itemProps3.xml><?xml version="1.0" encoding="utf-8"?>
<ds:datastoreItem xmlns:ds="http://schemas.openxmlformats.org/officeDocument/2006/customXml" ds:itemID="{B80E993A-2D57-4136-9C8D-5453926600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Listy</vt:lpstr>
      </vt:variant>
      <vt:variant>
        <vt:i4>7</vt:i4>
      </vt:variant>
    </vt:vector>
  </HeadingPairs>
  <TitlesOfParts>
    <vt:vector size="7" baseType="lpstr">
      <vt:lpstr>Titulní list</vt:lpstr>
      <vt:lpstr>I. Údaje o plochách</vt:lpstr>
      <vt:lpstr>II. Vybrané údaje</vt:lpstr>
      <vt:lpstr>III. Náklady a výnosy v LH</vt:lpstr>
      <vt:lpstr>Metodické vysvětlivky</vt:lpstr>
      <vt:lpstr>PLO</vt:lpstr>
      <vt:lpstr>NUTS-kraje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2022-08-15T10:01:09Z</dcterms:created>
  <dcterms:modified xsi:type="dcterms:W3CDTF">2023-02-20T09:51:29Z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0x010100DFA7E6B353E50A4296A40DC39A477D97</vt:lpwstr>
  </property>
  <property fmtid="{D5CDD505-2E9C-101B-9397-08002B2CF9AE}" pid="3" name="MediaServiceImageTags">
    <vt:lpwstr/>
  </property>
</Properties>
</file>