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2/"/>
    </mc:Choice>
  </mc:AlternateContent>
  <xr:revisionPtr revIDLastSave="2938" documentId="8_{5059BB4C-1A13-4A4F-9053-727A0DA02C71}" xr6:coauthVersionLast="47" xr6:coauthVersionMax="47" xr10:uidLastSave="{F7EE10DC-0124-413D-A8A4-C4C61C6617B2}"/>
  <workbookProtection workbookAlgorithmName="SHA-512" workbookHashValue="H6Kuhnat+585jBMPSFJzvVMVLs1MoEZaZ09pVYnvdk/vUjEbE2Hkmtj9enCGBPq5UuniORfKATIvcC9IKTSRyg==" workbookSaltValue="mUjP9vJU2Q0jmANcbYupi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1" i="2" l="1"/>
  <c r="M61" i="2"/>
  <c r="L61" i="2"/>
  <c r="J61" i="2"/>
  <c r="N60" i="2"/>
  <c r="M60" i="2"/>
  <c r="L60" i="2"/>
  <c r="J60" i="2"/>
  <c r="N59" i="2"/>
  <c r="M59" i="2"/>
  <c r="L59" i="2"/>
  <c r="J59" i="2"/>
  <c r="C43" i="1" l="1"/>
  <c r="D43" i="1"/>
  <c r="E43" i="1"/>
  <c r="F43" i="1"/>
  <c r="G43" i="1"/>
  <c r="H43" i="1"/>
  <c r="I43" i="1"/>
  <c r="J43" i="1"/>
  <c r="O43" i="1"/>
  <c r="P43" i="1"/>
  <c r="C44" i="1"/>
  <c r="D44" i="1"/>
  <c r="E44" i="1"/>
  <c r="F44" i="1"/>
  <c r="G44" i="1"/>
  <c r="H44" i="1"/>
  <c r="I44" i="1"/>
  <c r="J44" i="1"/>
  <c r="O44" i="1"/>
  <c r="P44" i="1"/>
  <c r="C45" i="1"/>
  <c r="D45" i="1"/>
  <c r="E45" i="1"/>
  <c r="F45" i="1"/>
  <c r="G45" i="1"/>
  <c r="H45" i="1"/>
  <c r="I45" i="1"/>
  <c r="J45" i="1"/>
  <c r="O45" i="1"/>
  <c r="P45" i="1"/>
  <c r="Y35" i="1" l="1"/>
  <c r="Z35" i="1"/>
  <c r="AB35" i="1"/>
  <c r="AC35" i="1"/>
  <c r="AD35" i="1"/>
  <c r="AE35" i="1"/>
  <c r="Y36" i="1"/>
  <c r="Z36" i="1"/>
  <c r="AB36" i="1"/>
  <c r="AC36" i="1"/>
  <c r="AD36" i="1"/>
  <c r="AE36" i="1"/>
  <c r="Y37" i="1"/>
  <c r="Z37" i="1"/>
  <c r="AB37" i="1"/>
  <c r="AC37" i="1"/>
  <c r="AD37" i="1"/>
  <c r="AE37" i="1"/>
  <c r="R12" i="1"/>
  <c r="S12" i="1"/>
  <c r="T12" i="1"/>
  <c r="W12" i="1"/>
  <c r="X12" i="1"/>
  <c r="Y12" i="1"/>
  <c r="Z12" i="1"/>
  <c r="AA12" i="1"/>
  <c r="AB12" i="1"/>
  <c r="AC12" i="1"/>
  <c r="AD12" i="1"/>
  <c r="R13" i="1"/>
  <c r="S13" i="1"/>
  <c r="T13" i="1"/>
  <c r="W13" i="1"/>
  <c r="X13" i="1"/>
  <c r="Y13" i="1"/>
  <c r="Z13" i="1"/>
  <c r="AA13" i="1"/>
  <c r="AB13" i="1"/>
  <c r="AC13" i="1"/>
  <c r="AD13" i="1"/>
  <c r="R14" i="1"/>
  <c r="S14" i="1"/>
  <c r="T14" i="1"/>
  <c r="W14" i="1"/>
  <c r="X14" i="1"/>
  <c r="Y14" i="1"/>
  <c r="Z14" i="1"/>
  <c r="AA14" i="1"/>
  <c r="AB14" i="1"/>
  <c r="AC14" i="1"/>
  <c r="AD14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C14" i="1"/>
  <c r="D14" i="1"/>
  <c r="E14" i="1"/>
  <c r="F14" i="1"/>
  <c r="G14" i="1"/>
  <c r="H14" i="1"/>
  <c r="I14" i="1"/>
  <c r="J14" i="1"/>
  <c r="K14" i="1"/>
  <c r="M14" i="1"/>
  <c r="N14" i="1"/>
  <c r="O14" i="1"/>
  <c r="P14" i="1"/>
  <c r="Q14" i="1"/>
  <c r="X35" i="1"/>
  <c r="X36" i="1"/>
  <c r="X37" i="1"/>
  <c r="C53" i="1" l="1"/>
  <c r="D53" i="1"/>
  <c r="E53" i="1"/>
  <c r="F53" i="1"/>
  <c r="C54" i="1"/>
  <c r="D54" i="1"/>
  <c r="E54" i="1"/>
  <c r="F54" i="1"/>
  <c r="C55" i="1"/>
  <c r="D55" i="1"/>
  <c r="E55" i="1"/>
  <c r="F55" i="1"/>
  <c r="C61" i="1" l="1"/>
  <c r="E61" i="1"/>
  <c r="G61" i="1"/>
  <c r="C62" i="1"/>
  <c r="E62" i="1"/>
  <c r="G62" i="1"/>
  <c r="C63" i="1"/>
  <c r="E63" i="1"/>
  <c r="G63" i="1"/>
  <c r="M35" i="1"/>
  <c r="N35" i="1"/>
  <c r="M36" i="1"/>
  <c r="N36" i="1"/>
  <c r="M37" i="1"/>
  <c r="N37" i="1"/>
  <c r="C59" i="2"/>
  <c r="C60" i="2"/>
  <c r="C61" i="2"/>
  <c r="E38" i="2"/>
  <c r="F38" i="2"/>
  <c r="E39" i="2"/>
  <c r="F39" i="2"/>
  <c r="E40" i="2"/>
  <c r="F40" i="2"/>
  <c r="C26" i="2"/>
  <c r="D26" i="2"/>
  <c r="E26" i="2"/>
  <c r="F26" i="2"/>
  <c r="G26" i="2"/>
  <c r="H26" i="2"/>
  <c r="I26" i="2"/>
  <c r="J26" i="2"/>
  <c r="K26" i="2"/>
  <c r="L26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7" i="2"/>
  <c r="C8" i="2"/>
  <c r="C9" i="2"/>
  <c r="W35" i="1" l="1"/>
  <c r="W36" i="1"/>
  <c r="W37" i="1"/>
  <c r="L35" i="1" l="1"/>
  <c r="O35" i="1"/>
  <c r="L36" i="1"/>
  <c r="O36" i="1"/>
  <c r="L37" i="1"/>
  <c r="O37" i="1"/>
  <c r="R35" i="1" l="1"/>
  <c r="R36" i="1"/>
  <c r="R37" i="1"/>
  <c r="C35" i="1" l="1"/>
  <c r="D35" i="1"/>
  <c r="E35" i="1"/>
  <c r="F35" i="1"/>
  <c r="G35" i="1"/>
  <c r="H35" i="1"/>
  <c r="I35" i="1"/>
  <c r="J35" i="1"/>
  <c r="K35" i="1"/>
  <c r="P35" i="1"/>
  <c r="Q35" i="1"/>
  <c r="C36" i="1"/>
  <c r="D36" i="1"/>
  <c r="E36" i="1"/>
  <c r="F36" i="1"/>
  <c r="G36" i="1"/>
  <c r="H36" i="1"/>
  <c r="I36" i="1"/>
  <c r="J36" i="1"/>
  <c r="K36" i="1"/>
  <c r="P36" i="1"/>
  <c r="Q36" i="1"/>
  <c r="C37" i="1"/>
  <c r="D37" i="1"/>
  <c r="E37" i="1"/>
  <c r="F37" i="1"/>
  <c r="G37" i="1"/>
  <c r="H37" i="1"/>
  <c r="I37" i="1"/>
  <c r="J37" i="1"/>
  <c r="K37" i="1"/>
  <c r="P37" i="1"/>
  <c r="Q37" i="1"/>
  <c r="C20" i="1"/>
  <c r="C21" i="1"/>
  <c r="C22" i="1"/>
</calcChain>
</file>

<file path=xl/sharedStrings.xml><?xml version="1.0" encoding="utf-8"?>
<sst xmlns="http://schemas.openxmlformats.org/spreadsheetml/2006/main" count="438" uniqueCount="187">
  <si>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</si>
  <si>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</si>
  <si>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</si>
  <si>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</si>
  <si>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</si>
  <si>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</si>
  <si>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</si>
  <si>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</si>
  <si>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</si>
  <si>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</si>
  <si>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</si>
  <si>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</si>
  <si>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</si>
  <si>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</si>
  <si>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</si>
  <si>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</si>
  <si>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</si>
  <si>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</si>
  <si>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</si>
  <si>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</si>
  <si>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</si>
  <si>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</si>
  <si>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</si>
  <si>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</si>
  <si>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</si>
  <si>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</si>
  <si>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</si>
  <si>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</si>
  <si>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</si>
  <si>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</si>
  <si>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</si>
  <si>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</si>
  <si>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</si>
  <si>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</si>
  <si>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</si>
  <si>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</si>
  <si>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</si>
  <si>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</si>
  <si>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</si>
  <si>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</si>
  <si>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</si>
  <si>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</si>
  <si>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</si>
  <si>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</si>
  <si>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</si>
  <si>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</si>
  <si>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</si>
  <si>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</si>
  <si>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</si>
  <si>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</si>
  <si>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</si>
  <si>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</si>
  <si>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</si>
  <si>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</si>
  <si>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</si>
  <si>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</si>
  <si>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</si>
  <si>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</si>
  <si>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</si>
  <si>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</si>
  <si>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</si>
  <si>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</si>
  <si>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</si>
  <si>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</si>
  <si>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</si>
  <si>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</si>
  <si>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</si>
  <si>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</si>
  <si>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</si>
  <si>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</si>
  <si>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</si>
  <si>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</si>
  <si>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</si>
  <si>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</si>
  <si>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</si>
  <si>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</si>
  <si>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</si>
  <si>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</si>
  <si>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</si>
  <si>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</si>
  <si>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</si>
  <si>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</si>
  <si>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</si>
  <si>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</si>
  <si>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</si>
  <si>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</si>
  <si>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</si>
  <si>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</si>
  <si>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</si>
  <si>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</si>
  <si>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</si>
  <si>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</si>
  <si>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Prolin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</si>
  <si>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Glycin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</si>
  <si>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</si>
  <si>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</si>
  <si>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</si>
  <si>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Tyrosin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</si>
  <si>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Phenylalanin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</si>
  <si>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Hystidin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</si>
  <si>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Arginin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</si>
  <si>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Valin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</si>
  <si>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</si>
  <si>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</si>
  <si>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</si>
  <si>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</si>
  <si>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</si>
  <si>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</si>
  <si>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</si>
  <si>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</si>
  <si>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</si>
  <si>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</si>
  <si>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</si>
  <si>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</si>
  <si>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</si>
  <si>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</si>
  <si>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</si>
  <si>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</si>
  <si>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</si>
  <si>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</si>
  <si>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</si>
  <si>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</si>
  <si>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</si>
  <si>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asparagová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</si>
  <si>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Serin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</si>
  <si>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glutamová       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</si>
  <si>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</si>
  <si>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</si>
  <si>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</si>
  <si>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Draslík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</si>
  <si>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</si>
  <si>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</si>
  <si>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</si>
  <si>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</si>
  <si>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</si>
  <si>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</si>
  <si>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</si>
  <si>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</si>
  <si>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Kompletní krmná směs pro selata (ČOS)</t>
  </si>
  <si>
    <t>Kompletní krmná směs pro výkrm prasat (A 2)</t>
  </si>
  <si>
    <t>Kompletní krmná směs pro předvýkrm prasat (A 1)</t>
  </si>
  <si>
    <t>Minerální krmivo pro prasata</t>
  </si>
  <si>
    <t>&lt;0,10</t>
  </si>
  <si>
    <t>&lt;0,1</t>
  </si>
  <si>
    <t>Zpracovala: Ing. Zora Hlavová /leden 2022</t>
  </si>
  <si>
    <t>Zpracovala: Ing. Zora Hlavová/leden 2022</t>
  </si>
  <si>
    <t>Kompletní krmná směs pro výkrm kuřat v období ochranné lhůty - dokrm</t>
  </si>
  <si>
    <t>Kompletní krmná směs pro užitkové nosnice</t>
  </si>
  <si>
    <t>Kompletní krmná směs pro kachny</t>
  </si>
  <si>
    <t>Kompletní krmná směs pro plemenné nosnice</t>
  </si>
  <si>
    <t>&lt;1000</t>
  </si>
  <si>
    <t>Kompletní krmná směs pro výkrm kuřat nad 14 dnů stáří</t>
  </si>
  <si>
    <t>Doplňková krmná směs pro dojnice</t>
  </si>
  <si>
    <t>&lt;500,0</t>
  </si>
  <si>
    <t>Minerální krmivo pro skot</t>
  </si>
  <si>
    <t>Kompletní mléčná krmná směs pro odchov telat</t>
  </si>
  <si>
    <t>Doplňková krmná směs pro chov skotu</t>
  </si>
  <si>
    <t>&lt;0,600</t>
  </si>
  <si>
    <t>Kompletní krmná směs pro výkrm králíků</t>
  </si>
  <si>
    <t>Kompletní krmná směs pro chov králíků</t>
  </si>
  <si>
    <t>Námel</t>
  </si>
  <si>
    <t>Doplňková krmná směs pro psy</t>
  </si>
  <si>
    <t>&lt;0,5000</t>
  </si>
  <si>
    <t>Kompletní krmná směs pro psy</t>
  </si>
  <si>
    <t>Kompletní krmná směs pro hlodavce</t>
  </si>
  <si>
    <t>&lt;1,000</t>
  </si>
  <si>
    <t>&lt;2,500</t>
  </si>
  <si>
    <t>&lt;20,00</t>
  </si>
  <si>
    <t>&lt;5,000</t>
  </si>
  <si>
    <t>&lt;80,00</t>
  </si>
  <si>
    <t>KAOLINITICKÉ JÍLY</t>
  </si>
  <si>
    <t>ZINEK</t>
  </si>
  <si>
    <t>&lt;0,186</t>
  </si>
  <si>
    <t>Leonardit (Humát)</t>
  </si>
  <si>
    <t>Kvasnice (pivovarské kvasnice)</t>
  </si>
  <si>
    <r>
      <t xml:space="preserve">Hořčík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</si>
  <si>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Molybden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</si>
  <si>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</si>
  <si>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Písek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</si>
  <si>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Popel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</si>
  <si>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Tráva přirozeně sušená (seno)</t>
  </si>
  <si>
    <t>&lt;0,6</t>
  </si>
  <si>
    <t>Tráva, byliny, luskoviny (zelená píce) - čerstvé, senáž, siláž nebo sušené seno</t>
  </si>
  <si>
    <t>Vojtěška přirozeně sušená (alfalfa přirozeně sušená)</t>
  </si>
  <si>
    <t>Kukuřičná siláž</t>
  </si>
  <si>
    <t>Péřová moučka</t>
  </si>
  <si>
    <t>Rostlinný olej a 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</si>
</sst>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8" fontId="0" fillId="0" borderId="0" xfId="0" applyNumberFormat="1"/>
    <xf numFmtId="49" fontId="0" fillId="5" borderId="0" xfId="0" applyNumberFormat="1" applyFill="1" applyAlignment="1">
      <alignment horizontal="left"/>
    </xf>
    <xf numFmtId="168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70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 vertical="center"/>
    </xf>
    <xf numFmtId="49" fontId="0" fillId="5" borderId="0" xfId="0" applyNumberFormat="1" applyFill="1" applyBorder="1" applyAlignment="1">
      <alignment horizontal="left"/>
    </xf>
    <xf numFmtId="49" fontId="0" fillId="5" borderId="0" xfId="0" applyNumberFormat="1" applyFill="1" applyAlignment="1">
      <alignment horizontal="center" vertical="center"/>
    </xf>
    <xf numFmtId="166" fontId="0" fillId="5" borderId="0" xfId="0" applyNumberFormat="1" applyFill="1" applyBorder="1" applyAlignment="1">
      <alignment horizontal="center"/>
    </xf>
    <xf numFmtId="170" fontId="0" fillId="5" borderId="0" xfId="0" applyNumberFormat="1" applyFill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66"/>
  <sheetViews>
    <sheetView showGridLines="0" tabSelected="1" zoomScale="80" zoomScaleNormal="80" workbookViewId="0">
      <selection activeCell="N60" sqref="N60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51" width="15.7109375" customWidth="1"/>
  </cols>
  <sheetData>
    <row r="1" spans="1:30" ht="120" customHeight="1">
      <c r="B1" s="158" t="s">
        <v>145</v>
      </c>
      <c r="J1" s="128"/>
      <c r="K1" s="129"/>
      <c r="L1" s="129"/>
      <c r="M1" s="129"/>
      <c r="N1" s="129"/>
      <c r="O1" s="129"/>
      <c r="P1" s="129"/>
      <c r="Q1" s="128"/>
    </row>
    <row r="2" spans="1:30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ht="15.75" thickBot="1"/>
    <row r="4" spans="1:30" s="3" customFormat="1" ht="60" customHeight="1">
      <c r="A4" s="38" t="s">
        <v>6</v>
      </c>
      <c r="B4" s="39" t="s">
        <v>3</v>
      </c>
      <c r="C4" s="40" t="s">
        <v>48</v>
      </c>
      <c r="D4" s="41" t="s">
        <v>49</v>
      </c>
      <c r="E4" s="40" t="s">
        <v>64</v>
      </c>
      <c r="F4" s="40" t="s">
        <v>50</v>
      </c>
      <c r="G4" s="40" t="s">
        <v>51</v>
      </c>
      <c r="H4" s="40" t="s">
        <v>137</v>
      </c>
      <c r="I4" s="40" t="s">
        <v>52</v>
      </c>
      <c r="J4" s="40" t="s">
        <v>53</v>
      </c>
      <c r="K4" s="40" t="s">
        <v>54</v>
      </c>
      <c r="L4" s="40" t="s">
        <v>55</v>
      </c>
      <c r="M4" s="40" t="s">
        <v>37</v>
      </c>
      <c r="N4" s="40" t="s">
        <v>38</v>
      </c>
      <c r="O4" s="40" t="s">
        <v>40</v>
      </c>
      <c r="P4" s="40" t="s">
        <v>84</v>
      </c>
      <c r="Q4" s="40" t="s">
        <v>41</v>
      </c>
      <c r="R4" s="40" t="s">
        <v>122</v>
      </c>
      <c r="S4" s="40" t="s">
        <v>61</v>
      </c>
      <c r="T4" s="40" t="s">
        <v>62</v>
      </c>
      <c r="U4" s="40" t="s">
        <v>89</v>
      </c>
      <c r="V4" s="40" t="s">
        <v>127</v>
      </c>
      <c r="W4" s="40" t="s">
        <v>43</v>
      </c>
      <c r="X4" s="40" t="s">
        <v>60</v>
      </c>
      <c r="Y4" s="40" t="s">
        <v>126</v>
      </c>
      <c r="Z4" s="40" t="s">
        <v>85</v>
      </c>
      <c r="AA4" s="40" t="s">
        <v>44</v>
      </c>
      <c r="AB4" s="40" t="s">
        <v>45</v>
      </c>
      <c r="AC4" s="40" t="s">
        <v>46</v>
      </c>
      <c r="AD4" s="40" t="s">
        <v>47</v>
      </c>
    </row>
    <row r="5" spans="1:30" s="2" customFormat="1">
      <c r="A5" s="179" t="s">
        <v>140</v>
      </c>
      <c r="B5" s="35">
        <v>21005357</v>
      </c>
      <c r="C5" s="32">
        <v>86.73</v>
      </c>
      <c r="D5" s="32">
        <v>16.12</v>
      </c>
      <c r="E5" s="34">
        <v>2.7679999999999998</v>
      </c>
      <c r="F5" s="34">
        <v>5.6159999999999997</v>
      </c>
      <c r="G5" s="34">
        <v>3.8780000000000001</v>
      </c>
      <c r="H5" s="160"/>
      <c r="I5" s="34">
        <v>1.29</v>
      </c>
      <c r="J5" s="51">
        <v>0.57940000000000003</v>
      </c>
      <c r="K5" s="34">
        <v>0.18099999999999999</v>
      </c>
      <c r="L5" s="35"/>
      <c r="M5" s="182">
        <v>15.34</v>
      </c>
      <c r="N5" s="31">
        <v>87.17</v>
      </c>
      <c r="O5" s="32">
        <v>91.12</v>
      </c>
      <c r="P5" s="31">
        <v>219</v>
      </c>
      <c r="Q5" s="51">
        <v>0.2616</v>
      </c>
      <c r="R5" s="180">
        <v>0.68100000000000005</v>
      </c>
      <c r="S5" s="32">
        <v>7.1740000000000004</v>
      </c>
      <c r="T5" s="34">
        <v>2.3439999999999999</v>
      </c>
      <c r="U5" s="51"/>
      <c r="V5" s="51"/>
      <c r="W5" s="181">
        <v>2029</v>
      </c>
      <c r="X5" s="35"/>
      <c r="Y5" s="35"/>
      <c r="Z5" s="35">
        <v>1089</v>
      </c>
      <c r="AA5" s="51"/>
      <c r="AB5" s="51"/>
      <c r="AC5" s="51"/>
      <c r="AD5" s="51"/>
    </row>
    <row r="6" spans="1:30" s="2" customFormat="1">
      <c r="A6" s="179" t="s">
        <v>140</v>
      </c>
      <c r="B6" s="35">
        <v>21004745</v>
      </c>
      <c r="C6" s="32">
        <v>86.63</v>
      </c>
      <c r="D6" s="32">
        <v>18.489999999999998</v>
      </c>
      <c r="E6" s="34">
        <v>2.7240000000000002</v>
      </c>
      <c r="F6" s="34">
        <v>4.2380000000000004</v>
      </c>
      <c r="G6" s="34">
        <v>4.3869999999999996</v>
      </c>
      <c r="H6" s="34">
        <v>3.3250000000000002</v>
      </c>
      <c r="I6" s="34">
        <v>0.48899999999999999</v>
      </c>
      <c r="J6" s="51">
        <v>0.40379999999999999</v>
      </c>
      <c r="K6" s="34">
        <v>0.187</v>
      </c>
      <c r="L6" s="35"/>
      <c r="M6" s="32">
        <v>21.27</v>
      </c>
      <c r="N6" s="31">
        <v>97.84</v>
      </c>
      <c r="O6" s="32">
        <v>67.69</v>
      </c>
      <c r="P6" s="31">
        <v>268.7</v>
      </c>
      <c r="Q6" s="51">
        <v>0.34599999999999997</v>
      </c>
      <c r="R6" s="180">
        <v>1.056</v>
      </c>
      <c r="S6" s="32">
        <v>10.47</v>
      </c>
      <c r="T6" s="34">
        <v>2.4700000000000002</v>
      </c>
      <c r="U6" s="51">
        <v>1.004</v>
      </c>
      <c r="V6" s="51">
        <v>3.4740000000000002</v>
      </c>
      <c r="W6" s="35">
        <v>6215</v>
      </c>
      <c r="X6" s="35"/>
      <c r="Y6" s="35"/>
      <c r="Z6" s="35">
        <v>1063</v>
      </c>
      <c r="AA6" s="34"/>
      <c r="AB6" s="51"/>
      <c r="AC6" s="58"/>
      <c r="AD6" s="34"/>
    </row>
    <row r="7" spans="1:30" s="2" customFormat="1">
      <c r="A7" s="159" t="s">
        <v>138</v>
      </c>
      <c r="B7" s="35">
        <v>21005460</v>
      </c>
      <c r="C7" s="32">
        <v>90.38</v>
      </c>
      <c r="D7" s="32">
        <v>19.59</v>
      </c>
      <c r="E7" s="34">
        <v>8.0239999999999991</v>
      </c>
      <c r="F7" s="34">
        <v>4.7149999999999999</v>
      </c>
      <c r="G7" s="34">
        <v>2.82</v>
      </c>
      <c r="H7" s="160"/>
      <c r="I7" s="34">
        <v>0.501</v>
      </c>
      <c r="J7" s="51">
        <v>0.55249999999999999</v>
      </c>
      <c r="K7" s="34">
        <v>0.26700000000000002</v>
      </c>
      <c r="L7" s="35"/>
      <c r="M7" s="32">
        <v>141.19999999999999</v>
      </c>
      <c r="N7" s="31">
        <v>104.5</v>
      </c>
      <c r="O7" s="32">
        <v>55.64</v>
      </c>
      <c r="P7" s="31">
        <v>260.3</v>
      </c>
      <c r="Q7" s="51">
        <v>0.51239999999999997</v>
      </c>
      <c r="R7" s="34">
        <v>2.3260000000000001</v>
      </c>
      <c r="S7" s="32">
        <v>13.52</v>
      </c>
      <c r="T7" s="34">
        <v>6.0259999999999998</v>
      </c>
      <c r="U7" s="51"/>
      <c r="V7" s="51"/>
      <c r="W7" s="35">
        <v>13400</v>
      </c>
      <c r="X7" s="35">
        <v>109.5</v>
      </c>
      <c r="Y7" s="35">
        <v>120.5</v>
      </c>
      <c r="Z7" s="35">
        <v>1885</v>
      </c>
      <c r="AA7" s="51"/>
      <c r="AB7" s="51"/>
      <c r="AC7" s="51"/>
      <c r="AD7" s="51"/>
    </row>
    <row r="8" spans="1:30" s="2" customFormat="1">
      <c r="A8" s="159" t="s">
        <v>138</v>
      </c>
      <c r="B8" s="35">
        <v>21005414</v>
      </c>
      <c r="C8" s="32">
        <v>88.39</v>
      </c>
      <c r="D8" s="32">
        <v>18.93</v>
      </c>
      <c r="E8" s="34">
        <v>4.5949999999999998</v>
      </c>
      <c r="F8" s="34">
        <v>4.9009999999999998</v>
      </c>
      <c r="G8" s="34">
        <v>3.0350000000000001</v>
      </c>
      <c r="H8" s="34">
        <v>2.964</v>
      </c>
      <c r="I8" s="34">
        <v>0.71599999999999997</v>
      </c>
      <c r="J8" s="51">
        <v>0.54169999999999996</v>
      </c>
      <c r="K8" s="34">
        <v>0.191</v>
      </c>
      <c r="L8" s="35"/>
      <c r="M8" s="32">
        <v>83.66</v>
      </c>
      <c r="N8" s="31">
        <v>151.6</v>
      </c>
      <c r="O8" s="32">
        <v>77.45</v>
      </c>
      <c r="P8" s="31">
        <v>380.2</v>
      </c>
      <c r="Q8" s="51">
        <v>0.54669999999999996</v>
      </c>
      <c r="R8" s="34">
        <v>1.212</v>
      </c>
      <c r="S8" s="32">
        <v>11.82</v>
      </c>
      <c r="T8" s="34">
        <v>3.91</v>
      </c>
      <c r="U8" s="51"/>
      <c r="V8" s="51"/>
      <c r="W8" s="35">
        <v>9786</v>
      </c>
      <c r="X8" s="35"/>
      <c r="Y8" s="35"/>
      <c r="Z8" s="35">
        <v>1921</v>
      </c>
      <c r="AA8" s="51"/>
      <c r="AB8" s="51"/>
      <c r="AC8" s="51"/>
      <c r="AD8" s="51"/>
    </row>
    <row r="9" spans="1:30" s="2" customFormat="1">
      <c r="A9" s="179" t="s">
        <v>139</v>
      </c>
      <c r="B9" s="35">
        <v>21005414</v>
      </c>
      <c r="C9" s="32">
        <v>86.69</v>
      </c>
      <c r="D9" s="32">
        <v>16.22</v>
      </c>
      <c r="E9" s="34">
        <v>3.306</v>
      </c>
      <c r="F9" s="34">
        <v>4.0810000000000004</v>
      </c>
      <c r="G9" s="34">
        <v>3.5190000000000001</v>
      </c>
      <c r="H9" s="34">
        <v>3.3250000000000002</v>
      </c>
      <c r="I9" s="34">
        <v>0.63200000000000001</v>
      </c>
      <c r="J9" s="51">
        <v>0.4032</v>
      </c>
      <c r="K9" s="34">
        <v>0.189</v>
      </c>
      <c r="L9" s="35"/>
      <c r="M9" s="32">
        <v>15.21</v>
      </c>
      <c r="N9" s="31">
        <v>118.3</v>
      </c>
      <c r="O9" s="32">
        <v>84.64</v>
      </c>
      <c r="P9" s="31">
        <v>219.6</v>
      </c>
      <c r="Q9" s="51">
        <v>0.38100000000000001</v>
      </c>
      <c r="R9" s="180">
        <v>0.96899999999999997</v>
      </c>
      <c r="S9" s="32">
        <v>8.9939999999999998</v>
      </c>
      <c r="T9" s="34">
        <v>2.7719999999999998</v>
      </c>
      <c r="U9" s="51"/>
      <c r="V9" s="51"/>
      <c r="W9" s="35">
        <v>6380</v>
      </c>
      <c r="X9" s="35"/>
      <c r="Y9" s="35"/>
      <c r="Z9" s="35">
        <v>1083</v>
      </c>
      <c r="AA9" s="51"/>
      <c r="AB9" s="51"/>
      <c r="AC9" s="51"/>
      <c r="AD9" s="51"/>
    </row>
    <row r="10" spans="1:30" s="2" customFormat="1">
      <c r="A10" s="159" t="s">
        <v>141</v>
      </c>
      <c r="B10" s="35">
        <v>21005313</v>
      </c>
      <c r="C10" s="32">
        <v>98.37</v>
      </c>
      <c r="D10" s="32"/>
      <c r="E10" s="34"/>
      <c r="F10" s="32"/>
      <c r="G10" s="51"/>
      <c r="H10" s="34"/>
      <c r="I10" s="34">
        <v>19.89</v>
      </c>
      <c r="J10" s="51">
        <v>4.3579999999999997</v>
      </c>
      <c r="K10" s="34">
        <v>6.24</v>
      </c>
      <c r="L10" s="35"/>
      <c r="M10" s="32">
        <v>399.5</v>
      </c>
      <c r="N10" s="31">
        <v>2924</v>
      </c>
      <c r="O10" s="32">
        <v>1678</v>
      </c>
      <c r="P10" s="31">
        <v>5336</v>
      </c>
      <c r="Q10" s="51">
        <v>13.29</v>
      </c>
      <c r="R10" s="34"/>
      <c r="S10" s="32"/>
      <c r="T10" s="34"/>
      <c r="U10" s="32"/>
      <c r="V10" s="32"/>
      <c r="W10" s="35">
        <v>291100</v>
      </c>
      <c r="X10" s="35">
        <v>3278</v>
      </c>
      <c r="Y10" s="35">
        <v>3606</v>
      </c>
      <c r="Z10" s="35">
        <v>68320</v>
      </c>
      <c r="AA10" s="34">
        <v>3.09</v>
      </c>
      <c r="AB10" s="51">
        <v>0.1096</v>
      </c>
      <c r="AC10" s="58">
        <v>1.294E-2</v>
      </c>
      <c r="AD10" s="34">
        <v>1.966</v>
      </c>
    </row>
    <row r="11" spans="1:30" s="2" customFormat="1">
      <c r="A11" s="179" t="s">
        <v>141</v>
      </c>
      <c r="B11" s="35">
        <v>21005155</v>
      </c>
      <c r="C11" s="32">
        <v>97.87</v>
      </c>
      <c r="D11" s="32"/>
      <c r="E11" s="34"/>
      <c r="F11" s="32"/>
      <c r="G11" s="51"/>
      <c r="H11" s="34"/>
      <c r="I11" s="34">
        <v>16.690000000000001</v>
      </c>
      <c r="J11" s="51">
        <v>6.2690000000000001</v>
      </c>
      <c r="K11" s="34">
        <v>4.53</v>
      </c>
      <c r="L11" s="34">
        <v>5.5289999999999999</v>
      </c>
      <c r="M11" s="32">
        <v>334.3</v>
      </c>
      <c r="N11" s="31">
        <v>2659</v>
      </c>
      <c r="O11" s="32">
        <v>2887</v>
      </c>
      <c r="P11" s="183">
        <v>9670</v>
      </c>
      <c r="Q11" s="51">
        <v>12.71</v>
      </c>
      <c r="R11" s="34">
        <v>59.36</v>
      </c>
      <c r="S11" s="32"/>
      <c r="T11" s="34"/>
      <c r="U11" s="32"/>
      <c r="V11" s="32"/>
      <c r="W11" s="35">
        <v>202300</v>
      </c>
      <c r="X11" s="35">
        <v>2111</v>
      </c>
      <c r="Y11" s="35"/>
      <c r="Z11" s="35">
        <v>36980</v>
      </c>
      <c r="AA11" s="34">
        <v>1.0509999999999999</v>
      </c>
      <c r="AB11" s="51">
        <v>0.17419999999999999</v>
      </c>
      <c r="AC11" s="58">
        <v>3.137E-3</v>
      </c>
      <c r="AD11" s="34">
        <v>1.9530000000000001</v>
      </c>
    </row>
    <row r="12" spans="1:30" s="1" customFormat="1">
      <c r="A12" s="42" t="s">
        <v>0</v>
      </c>
      <c r="B12" s="43"/>
      <c r="C12" s="44">
        <f t="shared" ref="C12:K12" si="0">MIN(C5:C11)</f>
        <v>86.63</v>
      </c>
      <c r="D12" s="44">
        <f t="shared" si="0"/>
        <v>16.12</v>
      </c>
      <c r="E12" s="133">
        <f t="shared" si="0"/>
        <v>2.7240000000000002</v>
      </c>
      <c r="F12" s="133">
        <f t="shared" si="0"/>
        <v>4.0810000000000004</v>
      </c>
      <c r="G12" s="133">
        <f t="shared" si="0"/>
        <v>2.82</v>
      </c>
      <c r="H12" s="133">
        <f t="shared" si="0"/>
        <v>2.964</v>
      </c>
      <c r="I12" s="166">
        <f t="shared" si="0"/>
        <v>0.48899999999999999</v>
      </c>
      <c r="J12" s="163">
        <f t="shared" si="0"/>
        <v>0.4032</v>
      </c>
      <c r="K12" s="166">
        <f t="shared" si="0"/>
        <v>0.18099999999999999</v>
      </c>
      <c r="L12" s="44"/>
      <c r="M12" s="143">
        <f t="shared" ref="M12:T12" si="1">MIN(M5:M11)</f>
        <v>15.21</v>
      </c>
      <c r="N12" s="172">
        <f t="shared" si="1"/>
        <v>87.17</v>
      </c>
      <c r="O12" s="143">
        <f t="shared" si="1"/>
        <v>55.64</v>
      </c>
      <c r="P12" s="172">
        <f t="shared" si="1"/>
        <v>219</v>
      </c>
      <c r="Q12" s="163">
        <f t="shared" si="1"/>
        <v>0.2616</v>
      </c>
      <c r="R12" s="166">
        <f t="shared" si="1"/>
        <v>0.68100000000000005</v>
      </c>
      <c r="S12" s="143">
        <f t="shared" si="1"/>
        <v>7.1740000000000004</v>
      </c>
      <c r="T12" s="166">
        <f t="shared" si="1"/>
        <v>2.3439999999999999</v>
      </c>
      <c r="U12" s="44"/>
      <c r="V12" s="44"/>
      <c r="W12" s="169">
        <f t="shared" ref="W12:AD12" si="2">MIN(W5:W11)</f>
        <v>2029</v>
      </c>
      <c r="X12" s="169">
        <f t="shared" si="2"/>
        <v>109.5</v>
      </c>
      <c r="Y12" s="169">
        <f t="shared" si="2"/>
        <v>120.5</v>
      </c>
      <c r="Z12" s="169">
        <f t="shared" si="2"/>
        <v>1063</v>
      </c>
      <c r="AA12" s="166">
        <f t="shared" si="2"/>
        <v>1.0509999999999999</v>
      </c>
      <c r="AB12" s="163">
        <f t="shared" si="2"/>
        <v>0.1096</v>
      </c>
      <c r="AC12" s="175">
        <f t="shared" si="2"/>
        <v>3.137E-3</v>
      </c>
      <c r="AD12" s="166">
        <f t="shared" si="2"/>
        <v>1.9530000000000001</v>
      </c>
    </row>
    <row r="13" spans="1:30" s="1" customFormat="1">
      <c r="A13" s="45" t="s">
        <v>1</v>
      </c>
      <c r="B13" s="46"/>
      <c r="C13" s="47">
        <f t="shared" ref="C13:K13" si="3">MAX(C5:C11)</f>
        <v>98.37</v>
      </c>
      <c r="D13" s="47">
        <f t="shared" si="3"/>
        <v>19.59</v>
      </c>
      <c r="E13" s="134">
        <f t="shared" si="3"/>
        <v>8.0239999999999991</v>
      </c>
      <c r="F13" s="134">
        <f t="shared" si="3"/>
        <v>5.6159999999999997</v>
      </c>
      <c r="G13" s="134">
        <f t="shared" si="3"/>
        <v>4.3869999999999996</v>
      </c>
      <c r="H13" s="134">
        <f t="shared" si="3"/>
        <v>3.3250000000000002</v>
      </c>
      <c r="I13" s="167">
        <f t="shared" si="3"/>
        <v>19.89</v>
      </c>
      <c r="J13" s="164">
        <f t="shared" si="3"/>
        <v>6.2690000000000001</v>
      </c>
      <c r="K13" s="167">
        <f t="shared" si="3"/>
        <v>6.24</v>
      </c>
      <c r="L13" s="47"/>
      <c r="M13" s="152">
        <f t="shared" ref="M13:T13" si="4">MAX(M5:M11)</f>
        <v>399.5</v>
      </c>
      <c r="N13" s="173">
        <f t="shared" si="4"/>
        <v>2924</v>
      </c>
      <c r="O13" s="152">
        <f t="shared" si="4"/>
        <v>2887</v>
      </c>
      <c r="P13" s="173">
        <f t="shared" si="4"/>
        <v>9670</v>
      </c>
      <c r="Q13" s="164">
        <f t="shared" si="4"/>
        <v>13.29</v>
      </c>
      <c r="R13" s="167">
        <f t="shared" si="4"/>
        <v>59.36</v>
      </c>
      <c r="S13" s="152">
        <f t="shared" si="4"/>
        <v>13.52</v>
      </c>
      <c r="T13" s="167">
        <f t="shared" si="4"/>
        <v>6.0259999999999998</v>
      </c>
      <c r="U13" s="47"/>
      <c r="V13" s="47"/>
      <c r="W13" s="170">
        <f t="shared" ref="W13:AD13" si="5">MAX(W5:W11)</f>
        <v>291100</v>
      </c>
      <c r="X13" s="170">
        <f t="shared" si="5"/>
        <v>3278</v>
      </c>
      <c r="Y13" s="170">
        <f t="shared" si="5"/>
        <v>3606</v>
      </c>
      <c r="Z13" s="170">
        <f t="shared" si="5"/>
        <v>68320</v>
      </c>
      <c r="AA13" s="167">
        <f t="shared" si="5"/>
        <v>3.09</v>
      </c>
      <c r="AB13" s="164">
        <f t="shared" si="5"/>
        <v>0.17419999999999999</v>
      </c>
      <c r="AC13" s="176">
        <f t="shared" si="5"/>
        <v>1.294E-2</v>
      </c>
      <c r="AD13" s="167">
        <f t="shared" si="5"/>
        <v>1.966</v>
      </c>
    </row>
    <row r="14" spans="1:30" s="1" customFormat="1" ht="15.75" thickBot="1">
      <c r="A14" s="48" t="s">
        <v>2</v>
      </c>
      <c r="B14" s="49"/>
      <c r="C14" s="50">
        <f t="shared" ref="C14:K14" si="6">MEDIAN(C5:C11)</f>
        <v>88.39</v>
      </c>
      <c r="D14" s="50">
        <f t="shared" si="6"/>
        <v>18.489999999999998</v>
      </c>
      <c r="E14" s="135">
        <f t="shared" si="6"/>
        <v>3.306</v>
      </c>
      <c r="F14" s="135">
        <f t="shared" si="6"/>
        <v>4.7149999999999999</v>
      </c>
      <c r="G14" s="135">
        <f t="shared" si="6"/>
        <v>3.5190000000000001</v>
      </c>
      <c r="H14" s="135">
        <f t="shared" si="6"/>
        <v>3.3250000000000002</v>
      </c>
      <c r="I14" s="168">
        <f t="shared" si="6"/>
        <v>0.71599999999999997</v>
      </c>
      <c r="J14" s="165">
        <f t="shared" si="6"/>
        <v>0.55249999999999999</v>
      </c>
      <c r="K14" s="168">
        <f t="shared" si="6"/>
        <v>0.191</v>
      </c>
      <c r="L14" s="50"/>
      <c r="M14" s="144">
        <f t="shared" ref="M14:T14" si="7">MEDIAN(M5:M11)</f>
        <v>83.66</v>
      </c>
      <c r="N14" s="174">
        <f t="shared" si="7"/>
        <v>118.3</v>
      </c>
      <c r="O14" s="144">
        <f t="shared" si="7"/>
        <v>84.64</v>
      </c>
      <c r="P14" s="174">
        <f t="shared" si="7"/>
        <v>268.7</v>
      </c>
      <c r="Q14" s="165">
        <f t="shared" si="7"/>
        <v>0.51239999999999997</v>
      </c>
      <c r="R14" s="168">
        <f t="shared" si="7"/>
        <v>1.1339999999999999</v>
      </c>
      <c r="S14" s="144">
        <f t="shared" si="7"/>
        <v>10.47</v>
      </c>
      <c r="T14" s="168">
        <f t="shared" si="7"/>
        <v>2.7719999999999998</v>
      </c>
      <c r="U14" s="50"/>
      <c r="V14" s="50"/>
      <c r="W14" s="171">
        <f t="shared" ref="W14:AD14" si="8">MEDIAN(W5:W11)</f>
        <v>9786</v>
      </c>
      <c r="X14" s="171">
        <f t="shared" si="8"/>
        <v>2111</v>
      </c>
      <c r="Y14" s="171">
        <f t="shared" si="8"/>
        <v>1863.25</v>
      </c>
      <c r="Z14" s="171">
        <f t="shared" si="8"/>
        <v>1885</v>
      </c>
      <c r="AA14" s="168">
        <f t="shared" si="8"/>
        <v>2.0705</v>
      </c>
      <c r="AB14" s="165">
        <f t="shared" si="8"/>
        <v>0.1419</v>
      </c>
      <c r="AC14" s="177">
        <f t="shared" si="8"/>
        <v>8.0385000000000005E-3</v>
      </c>
      <c r="AD14" s="168">
        <f t="shared" si="8"/>
        <v>1.9595</v>
      </c>
    </row>
    <row r="15" spans="1:30">
      <c r="C15" s="12"/>
      <c r="D15" s="12"/>
      <c r="E15" s="12"/>
      <c r="F15" s="12"/>
      <c r="G15" s="12"/>
      <c r="H15" s="23"/>
      <c r="I15" s="23"/>
      <c r="J15" s="23"/>
      <c r="P15" s="162"/>
      <c r="AC15"/>
      <c r="AD15" s="178"/>
    </row>
    <row r="16" spans="1:30" ht="15.75" thickBot="1">
      <c r="C16" s="12"/>
      <c r="D16" s="12"/>
      <c r="E16" s="12"/>
      <c r="F16" s="12"/>
      <c r="G16" s="12"/>
      <c r="H16" s="23"/>
      <c r="I16" s="23"/>
      <c r="J16" s="23"/>
      <c r="AC16"/>
    </row>
    <row r="17" spans="1:31" ht="60" customHeight="1">
      <c r="A17" s="38" t="s">
        <v>5</v>
      </c>
      <c r="B17" s="39" t="s">
        <v>3</v>
      </c>
      <c r="C17" s="40" t="s">
        <v>48</v>
      </c>
      <c r="D17" s="41" t="s">
        <v>49</v>
      </c>
      <c r="E17" s="40" t="s">
        <v>64</v>
      </c>
      <c r="F17" s="40" t="s">
        <v>50</v>
      </c>
      <c r="G17" s="40" t="s">
        <v>51</v>
      </c>
      <c r="H17" s="40" t="s">
        <v>52</v>
      </c>
      <c r="I17" s="40" t="s">
        <v>53</v>
      </c>
      <c r="J17" s="40" t="s">
        <v>54</v>
      </c>
      <c r="K17" s="40" t="s">
        <v>37</v>
      </c>
      <c r="L17" s="40" t="s">
        <v>38</v>
      </c>
      <c r="M17" s="40" t="s">
        <v>40</v>
      </c>
      <c r="N17" s="40" t="s">
        <v>41</v>
      </c>
      <c r="O17" s="40" t="s">
        <v>122</v>
      </c>
      <c r="P17" s="40" t="s">
        <v>61</v>
      </c>
      <c r="Q17" s="40" t="s">
        <v>62</v>
      </c>
      <c r="R17" s="40" t="s">
        <v>43</v>
      </c>
      <c r="S17" s="40" t="s">
        <v>85</v>
      </c>
      <c r="T17" s="40" t="s">
        <v>86</v>
      </c>
      <c r="U17"/>
      <c r="V17"/>
      <c r="W17"/>
      <c r="X17"/>
      <c r="Y17"/>
      <c r="Z17"/>
      <c r="AA17"/>
      <c r="AB17"/>
      <c r="AC17"/>
    </row>
    <row r="18" spans="1:31">
      <c r="A18" s="24" t="s">
        <v>147</v>
      </c>
      <c r="B18" s="27">
        <v>21004726</v>
      </c>
      <c r="C18" s="28">
        <v>88.4</v>
      </c>
      <c r="D18" s="28">
        <v>14.24</v>
      </c>
      <c r="E18" s="29">
        <v>2.149</v>
      </c>
      <c r="F18" s="28">
        <v>12.98</v>
      </c>
      <c r="G18" s="29">
        <v>2.7709999999999999</v>
      </c>
      <c r="H18" s="29">
        <v>3.968</v>
      </c>
      <c r="I18" s="37">
        <v>0.5111</v>
      </c>
      <c r="J18" s="37">
        <v>0.17100000000000001</v>
      </c>
      <c r="K18" s="28">
        <v>10.86</v>
      </c>
      <c r="L18" s="32">
        <v>73.739999999999995</v>
      </c>
      <c r="M18" s="32">
        <v>67.91</v>
      </c>
      <c r="N18" s="69">
        <v>9.2649999999999996E-2</v>
      </c>
      <c r="O18" s="51">
        <v>0.77470000000000006</v>
      </c>
      <c r="P18" s="34">
        <v>7.032</v>
      </c>
      <c r="Q18" s="34">
        <v>3.3839999999999999</v>
      </c>
      <c r="R18" s="35">
        <v>7313</v>
      </c>
      <c r="S18" s="35">
        <v>5115</v>
      </c>
      <c r="T18" s="26"/>
      <c r="U18" s="14"/>
      <c r="V18" s="14"/>
      <c r="W18" s="14"/>
      <c r="X18" s="14"/>
      <c r="Y18" s="14"/>
      <c r="Z18" s="14"/>
      <c r="AA18" s="14"/>
      <c r="AB18"/>
      <c r="AC18"/>
    </row>
    <row r="19" spans="1:31">
      <c r="A19" s="24" t="s">
        <v>146</v>
      </c>
      <c r="B19" s="27">
        <v>21005522</v>
      </c>
      <c r="C19" s="28">
        <v>89.37</v>
      </c>
      <c r="D19" s="29"/>
      <c r="E19" s="29"/>
      <c r="F19" s="28"/>
      <c r="G19" s="28"/>
      <c r="H19" s="29"/>
      <c r="I19" s="28"/>
      <c r="J19" s="30"/>
      <c r="K19" s="28"/>
      <c r="L19" s="32"/>
      <c r="M19" s="34"/>
      <c r="N19" s="33"/>
      <c r="O19" s="32"/>
      <c r="P19" s="33"/>
      <c r="Q19" s="35"/>
      <c r="R19" s="33"/>
      <c r="S19" s="26"/>
      <c r="T19" s="69">
        <v>6.2300000000000001E-2</v>
      </c>
      <c r="U19" s="14"/>
      <c r="V19"/>
      <c r="W19" s="15"/>
      <c r="X19" s="14"/>
      <c r="Y19" s="14"/>
      <c r="Z19" s="14"/>
      <c r="AA19" s="14"/>
      <c r="AB19"/>
      <c r="AC19"/>
    </row>
    <row r="20" spans="1:31">
      <c r="A20" s="52" t="s">
        <v>0</v>
      </c>
      <c r="B20" s="53"/>
      <c r="C20" s="44">
        <f>MIN(C18:C19)</f>
        <v>88.4</v>
      </c>
      <c r="D20" s="133"/>
      <c r="E20" s="133"/>
      <c r="F20" s="133"/>
      <c r="G20" s="133"/>
      <c r="H20" s="133"/>
      <c r="I20" s="44"/>
      <c r="J20" s="44"/>
      <c r="K20" s="136"/>
      <c r="L20" s="44"/>
      <c r="M20" s="44"/>
      <c r="N20" s="133"/>
      <c r="O20" s="133"/>
      <c r="P20" s="133"/>
      <c r="Q20" s="137"/>
      <c r="R20" s="44"/>
      <c r="S20" s="44"/>
      <c r="T20" s="44"/>
      <c r="U20"/>
      <c r="V20"/>
      <c r="W20"/>
      <c r="X20"/>
      <c r="Y20"/>
      <c r="Z20"/>
      <c r="AA20"/>
      <c r="AB20"/>
      <c r="AC20"/>
    </row>
    <row r="21" spans="1:31">
      <c r="A21" s="54" t="s">
        <v>1</v>
      </c>
      <c r="B21" s="55"/>
      <c r="C21" s="47">
        <f>MAX(C18:C19)</f>
        <v>89.37</v>
      </c>
      <c r="D21" s="47"/>
      <c r="E21" s="134"/>
      <c r="F21" s="47"/>
      <c r="G21" s="47"/>
      <c r="H21" s="134"/>
      <c r="I21" s="47"/>
      <c r="J21" s="130"/>
      <c r="K21" s="130"/>
      <c r="L21" s="130"/>
      <c r="M21" s="130"/>
      <c r="N21" s="47"/>
      <c r="O21" s="134"/>
      <c r="P21" s="134"/>
      <c r="Q21" s="131"/>
      <c r="R21" s="47"/>
      <c r="S21" s="47"/>
      <c r="T21" s="47"/>
      <c r="U21"/>
      <c r="V21"/>
      <c r="W21"/>
      <c r="X21"/>
      <c r="Y21"/>
      <c r="Z21"/>
      <c r="AA21"/>
      <c r="AB21"/>
      <c r="AC21"/>
    </row>
    <row r="22" spans="1:31" ht="15.75" thickBot="1">
      <c r="A22" s="56" t="s">
        <v>2</v>
      </c>
      <c r="B22" s="57"/>
      <c r="C22" s="50">
        <f>MEDIAN(C18:C19)</f>
        <v>88.885000000000005</v>
      </c>
      <c r="D22" s="135"/>
      <c r="E22" s="135"/>
      <c r="F22" s="135"/>
      <c r="G22" s="135"/>
      <c r="H22" s="135"/>
      <c r="I22" s="50"/>
      <c r="J22" s="132"/>
      <c r="K22" s="132"/>
      <c r="L22" s="132"/>
      <c r="M22" s="132"/>
      <c r="N22" s="135"/>
      <c r="O22" s="135"/>
      <c r="P22" s="135"/>
      <c r="Q22" s="138"/>
      <c r="R22" s="50"/>
      <c r="S22" s="50"/>
      <c r="T22" s="50"/>
      <c r="U22"/>
      <c r="V22"/>
      <c r="W22"/>
      <c r="X22"/>
      <c r="Y22"/>
      <c r="Z22"/>
      <c r="AA22"/>
      <c r="AB22"/>
      <c r="AC22"/>
    </row>
    <row r="23" spans="1:31">
      <c r="C23" s="12"/>
      <c r="D23" s="12"/>
      <c r="E23" s="12"/>
      <c r="F23" s="12"/>
      <c r="G23" s="12"/>
      <c r="H23" s="23"/>
      <c r="I23" s="23"/>
      <c r="J23" s="23"/>
      <c r="AC23"/>
    </row>
    <row r="24" spans="1:31" ht="15.75" thickBot="1">
      <c r="C24" s="12"/>
      <c r="D24" s="12"/>
      <c r="E24" s="12"/>
      <c r="F24" s="12"/>
      <c r="G24" s="12"/>
      <c r="H24" s="23"/>
      <c r="I24" s="23"/>
      <c r="J24" s="23"/>
      <c r="AC24"/>
    </row>
    <row r="25" spans="1:31" s="4" customFormat="1" ht="60" customHeight="1">
      <c r="A25" s="38" t="s">
        <v>4</v>
      </c>
      <c r="B25" s="39" t="s">
        <v>3</v>
      </c>
      <c r="C25" s="59" t="s">
        <v>48</v>
      </c>
      <c r="D25" s="60" t="s">
        <v>49</v>
      </c>
      <c r="E25" s="40" t="s">
        <v>64</v>
      </c>
      <c r="F25" s="40" t="s">
        <v>50</v>
      </c>
      <c r="G25" s="40" t="s">
        <v>51</v>
      </c>
      <c r="H25" s="61" t="s">
        <v>52</v>
      </c>
      <c r="I25" s="61" t="s">
        <v>53</v>
      </c>
      <c r="J25" s="61" t="s">
        <v>54</v>
      </c>
      <c r="K25" s="40" t="s">
        <v>55</v>
      </c>
      <c r="L25" s="40" t="s">
        <v>37</v>
      </c>
      <c r="M25" s="40" t="s">
        <v>38</v>
      </c>
      <c r="N25" s="40" t="s">
        <v>40</v>
      </c>
      <c r="O25" s="40" t="s">
        <v>84</v>
      </c>
      <c r="P25" s="40" t="s">
        <v>87</v>
      </c>
      <c r="Q25" s="40" t="s">
        <v>41</v>
      </c>
      <c r="R25" s="40" t="s">
        <v>122</v>
      </c>
      <c r="S25" s="40" t="s">
        <v>128</v>
      </c>
      <c r="T25" s="40" t="s">
        <v>61</v>
      </c>
      <c r="U25" s="40" t="s">
        <v>91</v>
      </c>
      <c r="V25" s="40" t="s">
        <v>62</v>
      </c>
      <c r="W25" s="40" t="s">
        <v>43</v>
      </c>
      <c r="X25" s="40" t="s">
        <v>60</v>
      </c>
      <c r="Y25" s="40" t="s">
        <v>126</v>
      </c>
      <c r="Z25" s="40" t="s">
        <v>85</v>
      </c>
      <c r="AA25" s="40" t="s">
        <v>90</v>
      </c>
      <c r="AB25" s="40" t="s">
        <v>44</v>
      </c>
      <c r="AC25" s="40" t="s">
        <v>45</v>
      </c>
      <c r="AD25" s="40" t="s">
        <v>46</v>
      </c>
      <c r="AE25" s="40" t="s">
        <v>47</v>
      </c>
    </row>
    <row r="26" spans="1:31" s="188" customFormat="1">
      <c r="A26" s="193" t="s">
        <v>152</v>
      </c>
      <c r="B26" s="125">
        <v>21005557</v>
      </c>
      <c r="C26" s="126">
        <v>87.9</v>
      </c>
      <c r="D26" s="127"/>
      <c r="E26" s="127">
        <v>1.873</v>
      </c>
      <c r="F26" s="127">
        <v>5.9130000000000003</v>
      </c>
      <c r="G26" s="127">
        <v>8.4969999999999999</v>
      </c>
      <c r="H26" s="127">
        <v>0.60699999999999998</v>
      </c>
      <c r="I26" s="127">
        <v>0.49940000000000001</v>
      </c>
      <c r="J26" s="127">
        <v>0.39700000000000002</v>
      </c>
      <c r="K26" s="118">
        <v>0.32100000000000001</v>
      </c>
      <c r="L26" s="90"/>
      <c r="M26" s="124">
        <v>169.4</v>
      </c>
      <c r="N26" s="124">
        <v>67.41</v>
      </c>
      <c r="O26" s="90">
        <v>233.9</v>
      </c>
      <c r="P26" s="124"/>
      <c r="Q26" s="117">
        <v>0.24929999999999999</v>
      </c>
      <c r="R26" s="88"/>
      <c r="S26" s="88"/>
      <c r="T26" s="88"/>
      <c r="U26" s="88"/>
      <c r="V26" s="187"/>
      <c r="W26" s="124">
        <v>2742</v>
      </c>
      <c r="X26" s="89"/>
      <c r="Y26" s="89"/>
      <c r="Z26" s="195" t="s">
        <v>153</v>
      </c>
      <c r="AA26" s="195">
        <v>1.0469999999999999</v>
      </c>
      <c r="AB26" s="89"/>
      <c r="AC26" s="89"/>
      <c r="AD26" s="89"/>
      <c r="AE26" s="89"/>
    </row>
    <row r="27" spans="1:31" s="2" customFormat="1">
      <c r="A27" s="192" t="s">
        <v>152</v>
      </c>
      <c r="B27" s="27">
        <v>21005330</v>
      </c>
      <c r="C27" s="28">
        <v>88.53</v>
      </c>
      <c r="D27" s="29">
        <v>7.1680000000000001</v>
      </c>
      <c r="E27" s="29">
        <v>1.3069999999999999</v>
      </c>
      <c r="F27" s="29">
        <v>4.008</v>
      </c>
      <c r="G27" s="29">
        <v>12.83</v>
      </c>
      <c r="H27" s="29"/>
      <c r="I27" s="29"/>
      <c r="J27" s="29">
        <v>0.19500000000000001</v>
      </c>
      <c r="K27" s="34"/>
      <c r="L27" s="31"/>
      <c r="M27" s="35">
        <v>875.8</v>
      </c>
      <c r="N27" s="35">
        <v>803.5</v>
      </c>
      <c r="O27" s="31"/>
      <c r="P27" s="35"/>
      <c r="Q27" s="32"/>
      <c r="R27" s="32"/>
      <c r="S27" s="33"/>
      <c r="T27" s="33"/>
      <c r="U27" s="33"/>
      <c r="V27" s="69"/>
      <c r="W27" s="35"/>
      <c r="X27" s="35"/>
      <c r="Y27" s="35"/>
      <c r="Z27" s="26"/>
      <c r="AA27" s="26"/>
      <c r="AB27" s="51"/>
      <c r="AC27" s="51"/>
      <c r="AD27" s="58"/>
      <c r="AE27" s="34"/>
    </row>
    <row r="28" spans="1:31" s="2" customFormat="1">
      <c r="A28" s="192" t="s">
        <v>155</v>
      </c>
      <c r="B28" s="27">
        <v>21005330</v>
      </c>
      <c r="C28" s="28">
        <v>96.46</v>
      </c>
      <c r="D28" s="29">
        <v>20.45</v>
      </c>
      <c r="E28" s="29">
        <v>14.98</v>
      </c>
      <c r="F28" s="29">
        <v>6.0650000000000004</v>
      </c>
      <c r="G28" s="29">
        <v>0.95289999999999997</v>
      </c>
      <c r="H28" s="29">
        <v>0.59299999999999997</v>
      </c>
      <c r="I28" s="29">
        <v>0.55069999999999997</v>
      </c>
      <c r="J28" s="29">
        <v>0.53600000000000003</v>
      </c>
      <c r="K28" s="34"/>
      <c r="L28" s="31">
        <v>4.2539999999999996</v>
      </c>
      <c r="M28" s="35">
        <v>56.33</v>
      </c>
      <c r="N28" s="35">
        <v>30.28</v>
      </c>
      <c r="O28" s="31">
        <v>74.760000000000005</v>
      </c>
      <c r="P28" s="35"/>
      <c r="Q28" s="32">
        <v>0.65439999999999998</v>
      </c>
      <c r="R28" s="32">
        <v>1.8320000000000001</v>
      </c>
      <c r="S28" s="33"/>
      <c r="T28" s="33"/>
      <c r="U28" s="33"/>
      <c r="V28" s="69"/>
      <c r="W28" s="35">
        <v>31360</v>
      </c>
      <c r="X28" s="35"/>
      <c r="Y28" s="35"/>
      <c r="Z28" s="35">
        <v>6869</v>
      </c>
      <c r="AA28" s="35"/>
      <c r="AB28" s="51"/>
      <c r="AC28" s="51"/>
      <c r="AD28" s="58"/>
      <c r="AE28" s="34"/>
    </row>
    <row r="29" spans="1:31" s="2" customFormat="1">
      <c r="A29" s="192" t="s">
        <v>154</v>
      </c>
      <c r="B29" s="27">
        <v>21005473</v>
      </c>
      <c r="C29" s="28">
        <v>98.49</v>
      </c>
      <c r="D29" s="29"/>
      <c r="E29" s="29"/>
      <c r="F29" s="29"/>
      <c r="G29" s="29"/>
      <c r="H29" s="29">
        <v>18.399999999999999</v>
      </c>
      <c r="I29" s="29">
        <v>1.72</v>
      </c>
      <c r="J29" s="29">
        <v>9.1310000000000002</v>
      </c>
      <c r="K29" s="34">
        <v>2.1589999999999998</v>
      </c>
      <c r="L29" s="31">
        <v>417.6</v>
      </c>
      <c r="M29" s="35">
        <v>2716</v>
      </c>
      <c r="N29" s="35">
        <v>2110</v>
      </c>
      <c r="O29" s="31"/>
      <c r="P29" s="32">
        <v>10.81</v>
      </c>
      <c r="Q29" s="32">
        <v>23.02</v>
      </c>
      <c r="R29" s="32">
        <v>53.82</v>
      </c>
      <c r="S29" s="33"/>
      <c r="T29" s="33"/>
      <c r="U29" s="33"/>
      <c r="V29" s="69"/>
      <c r="W29" s="35">
        <v>156900</v>
      </c>
      <c r="X29" s="35">
        <v>358.2</v>
      </c>
      <c r="Y29" s="35">
        <v>394</v>
      </c>
      <c r="Z29" s="35">
        <v>19350</v>
      </c>
      <c r="AA29" s="35"/>
      <c r="AB29" s="51">
        <v>2.363</v>
      </c>
      <c r="AC29" s="51">
        <v>0.28449999999999998</v>
      </c>
      <c r="AD29" s="58">
        <v>1.3390000000000001E-2</v>
      </c>
      <c r="AE29" s="34">
        <v>2.2839999999999998</v>
      </c>
    </row>
    <row r="30" spans="1:31" s="2" customFormat="1">
      <c r="A30" s="192" t="s">
        <v>154</v>
      </c>
      <c r="B30" s="27">
        <v>21005441</v>
      </c>
      <c r="C30" s="28">
        <v>95.42</v>
      </c>
      <c r="D30" s="29"/>
      <c r="E30" s="29"/>
      <c r="F30" s="29"/>
      <c r="G30" s="29"/>
      <c r="H30" s="29">
        <v>7.2409999999999997</v>
      </c>
      <c r="I30" s="29">
        <v>7.5880000000000001</v>
      </c>
      <c r="J30" s="29">
        <v>11.58</v>
      </c>
      <c r="K30" s="34"/>
      <c r="L30" s="31">
        <v>2634</v>
      </c>
      <c r="M30" s="35">
        <v>8453</v>
      </c>
      <c r="N30" s="35">
        <v>7333</v>
      </c>
      <c r="O30" s="31"/>
      <c r="P30" s="32">
        <v>44.71</v>
      </c>
      <c r="Q30" s="32">
        <v>78.25</v>
      </c>
      <c r="R30" s="32">
        <v>206.2</v>
      </c>
      <c r="S30" s="33"/>
      <c r="T30" s="33"/>
      <c r="U30" s="33"/>
      <c r="V30" s="69"/>
      <c r="W30" s="35">
        <v>891000</v>
      </c>
      <c r="X30" s="35">
        <v>6941</v>
      </c>
      <c r="Y30" s="35"/>
      <c r="Z30" s="35">
        <v>233200</v>
      </c>
      <c r="AA30" s="35"/>
      <c r="AB30" s="51">
        <v>0.84609999999999996</v>
      </c>
      <c r="AC30" s="51">
        <v>0.26040000000000002</v>
      </c>
      <c r="AD30" s="58">
        <v>1.526E-3</v>
      </c>
      <c r="AE30" s="34">
        <v>1.8620000000000001</v>
      </c>
    </row>
    <row r="31" spans="1:31" s="2" customFormat="1">
      <c r="A31" s="192" t="s">
        <v>154</v>
      </c>
      <c r="B31" s="27">
        <v>21005441</v>
      </c>
      <c r="C31" s="28">
        <v>97.75</v>
      </c>
      <c r="D31" s="29"/>
      <c r="E31" s="29"/>
      <c r="F31" s="29"/>
      <c r="G31" s="29"/>
      <c r="H31" s="29">
        <v>19.23</v>
      </c>
      <c r="I31" s="29">
        <v>4.3239999999999998</v>
      </c>
      <c r="J31" s="29">
        <v>4.4960000000000004</v>
      </c>
      <c r="K31" s="34"/>
      <c r="L31" s="31">
        <v>402.6</v>
      </c>
      <c r="M31" s="35">
        <v>2730</v>
      </c>
      <c r="N31" s="35">
        <v>1546</v>
      </c>
      <c r="O31" s="31">
        <v>4088</v>
      </c>
      <c r="P31" s="35"/>
      <c r="Q31" s="32">
        <v>5.4669999999999996</v>
      </c>
      <c r="R31" s="32">
        <v>42.08</v>
      </c>
      <c r="S31" s="33"/>
      <c r="T31" s="32">
        <v>86.22</v>
      </c>
      <c r="U31" s="32">
        <v>22.34</v>
      </c>
      <c r="V31" s="34">
        <v>9.7940000000000005</v>
      </c>
      <c r="W31" s="35">
        <v>154200</v>
      </c>
      <c r="X31" s="35">
        <v>1177</v>
      </c>
      <c r="Y31" s="35"/>
      <c r="Z31" s="35">
        <v>44870</v>
      </c>
      <c r="AA31" s="35"/>
      <c r="AB31" s="51">
        <v>0.43049999999999999</v>
      </c>
      <c r="AC31" s="51">
        <v>0.13769999999999999</v>
      </c>
      <c r="AD31" s="58">
        <v>4.9360000000000003E-3</v>
      </c>
      <c r="AE31" s="34">
        <v>0.84660000000000002</v>
      </c>
    </row>
    <row r="32" spans="1:31" s="2" customFormat="1">
      <c r="A32" s="194" t="s">
        <v>154</v>
      </c>
      <c r="B32" s="27">
        <v>21005388</v>
      </c>
      <c r="C32" s="28">
        <v>99.39</v>
      </c>
      <c r="D32" s="29"/>
      <c r="E32" s="29"/>
      <c r="F32" s="29"/>
      <c r="G32" s="29"/>
      <c r="H32" s="29">
        <v>19.829999999999998</v>
      </c>
      <c r="I32" s="29">
        <v>1.052</v>
      </c>
      <c r="J32" s="29">
        <v>10.48</v>
      </c>
      <c r="K32" s="34">
        <v>7.9320000000000004</v>
      </c>
      <c r="L32" s="31">
        <v>672.5</v>
      </c>
      <c r="M32" s="35">
        <v>3304</v>
      </c>
      <c r="N32" s="35">
        <v>3869</v>
      </c>
      <c r="O32" s="31"/>
      <c r="P32" s="32">
        <v>13.76</v>
      </c>
      <c r="Q32" s="32">
        <v>19.96</v>
      </c>
      <c r="R32" s="32">
        <v>43.08</v>
      </c>
      <c r="S32" s="33"/>
      <c r="T32" s="33"/>
      <c r="U32" s="33"/>
      <c r="V32" s="69"/>
      <c r="W32" s="181">
        <v>23890</v>
      </c>
      <c r="X32" s="35">
        <v>1215</v>
      </c>
      <c r="Y32" s="35">
        <v>1337</v>
      </c>
      <c r="Z32" s="35">
        <v>22960</v>
      </c>
      <c r="AA32" s="35"/>
      <c r="AB32" s="51">
        <v>9.3650000000000002</v>
      </c>
      <c r="AC32" s="51">
        <v>4.0579999999999998E-2</v>
      </c>
      <c r="AD32" s="58">
        <v>4.8599999999999997E-3</v>
      </c>
      <c r="AE32" s="34">
        <v>2.5720000000000001</v>
      </c>
    </row>
    <row r="33" spans="1:51" s="2" customFormat="1">
      <c r="A33" s="192" t="s">
        <v>154</v>
      </c>
      <c r="B33" s="27">
        <v>21005311</v>
      </c>
      <c r="C33" s="28">
        <v>98.98</v>
      </c>
      <c r="D33" s="29"/>
      <c r="E33" s="29"/>
      <c r="F33" s="29"/>
      <c r="G33" s="29"/>
      <c r="H33" s="29">
        <v>24.92</v>
      </c>
      <c r="I33" s="29">
        <v>3.133</v>
      </c>
      <c r="J33" s="29">
        <v>8.4329999999999998</v>
      </c>
      <c r="K33" s="34">
        <v>6.4349999999999996</v>
      </c>
      <c r="L33" s="31">
        <v>981.6</v>
      </c>
      <c r="M33" s="35">
        <v>4896</v>
      </c>
      <c r="N33" s="35">
        <v>5578</v>
      </c>
      <c r="O33" s="31"/>
      <c r="P33" s="32">
        <v>18.34</v>
      </c>
      <c r="Q33" s="32">
        <v>21.03</v>
      </c>
      <c r="R33" s="32">
        <v>180</v>
      </c>
      <c r="S33" s="34">
        <v>1.111</v>
      </c>
      <c r="T33" s="33"/>
      <c r="U33" s="33"/>
      <c r="V33" s="69"/>
      <c r="W33" s="35">
        <v>353000</v>
      </c>
      <c r="X33" s="35">
        <v>5649</v>
      </c>
      <c r="Y33" s="35">
        <v>6214</v>
      </c>
      <c r="Z33" s="35">
        <v>84290</v>
      </c>
      <c r="AA33" s="35"/>
      <c r="AB33" s="51">
        <v>1.3109999999999999</v>
      </c>
      <c r="AC33" s="51">
        <v>0.16239999999999999</v>
      </c>
      <c r="AD33" s="58">
        <v>3.9170000000000003E-3</v>
      </c>
      <c r="AE33" s="34">
        <v>2.3730000000000002</v>
      </c>
    </row>
    <row r="34" spans="1:51" s="2" customFormat="1">
      <c r="A34" s="194" t="s">
        <v>154</v>
      </c>
      <c r="B34" s="27">
        <v>21005313</v>
      </c>
      <c r="C34" s="28">
        <v>99.14</v>
      </c>
      <c r="D34" s="29"/>
      <c r="E34" s="29"/>
      <c r="F34" s="29"/>
      <c r="G34" s="29"/>
      <c r="H34" s="29">
        <v>22.04</v>
      </c>
      <c r="I34" s="29">
        <v>2.71</v>
      </c>
      <c r="J34" s="29">
        <v>8.1349999999999998</v>
      </c>
      <c r="K34" s="34">
        <v>4.6630000000000003</v>
      </c>
      <c r="L34" s="31">
        <v>1142</v>
      </c>
      <c r="M34" s="35">
        <v>4595</v>
      </c>
      <c r="N34" s="35">
        <v>4298</v>
      </c>
      <c r="O34" s="31"/>
      <c r="P34" s="32">
        <v>29.85</v>
      </c>
      <c r="Q34" s="32">
        <v>27.97</v>
      </c>
      <c r="R34" s="32"/>
      <c r="S34" s="33"/>
      <c r="T34" s="33"/>
      <c r="U34" s="33"/>
      <c r="V34" s="69"/>
      <c r="W34" s="181">
        <v>171200</v>
      </c>
      <c r="X34" s="35">
        <v>276.8</v>
      </c>
      <c r="Y34" s="35">
        <v>304.5</v>
      </c>
      <c r="Z34" s="35">
        <v>92510</v>
      </c>
      <c r="AA34" s="35"/>
      <c r="AB34" s="51">
        <v>1.859</v>
      </c>
      <c r="AC34" s="51">
        <v>0.1114</v>
      </c>
      <c r="AD34" s="58">
        <v>1.306E-2</v>
      </c>
      <c r="AE34" s="34">
        <v>2.9340000000000002</v>
      </c>
    </row>
    <row r="35" spans="1:51" s="1" customFormat="1">
      <c r="A35" s="52" t="s">
        <v>0</v>
      </c>
      <c r="B35" s="53"/>
      <c r="C35" s="44">
        <f t="shared" ref="C35:R35" si="9">MIN(C26:C34)</f>
        <v>87.9</v>
      </c>
      <c r="D35" s="166">
        <f t="shared" si="9"/>
        <v>7.1680000000000001</v>
      </c>
      <c r="E35" s="133">
        <f t="shared" si="9"/>
        <v>1.3069999999999999</v>
      </c>
      <c r="F35" s="166">
        <f t="shared" si="9"/>
        <v>4.008</v>
      </c>
      <c r="G35" s="166">
        <f t="shared" si="9"/>
        <v>0.95289999999999997</v>
      </c>
      <c r="H35" s="166">
        <f t="shared" si="9"/>
        <v>0.59299999999999997</v>
      </c>
      <c r="I35" s="166">
        <f t="shared" si="9"/>
        <v>0.49940000000000001</v>
      </c>
      <c r="J35" s="166">
        <f t="shared" si="9"/>
        <v>0.19500000000000001</v>
      </c>
      <c r="K35" s="166">
        <f t="shared" si="9"/>
        <v>0.32100000000000001</v>
      </c>
      <c r="L35" s="172">
        <f t="shared" si="9"/>
        <v>4.2539999999999996</v>
      </c>
      <c r="M35" s="169">
        <f t="shared" si="9"/>
        <v>56.33</v>
      </c>
      <c r="N35" s="169">
        <f t="shared" si="9"/>
        <v>30.28</v>
      </c>
      <c r="O35" s="172">
        <f t="shared" si="9"/>
        <v>74.760000000000005</v>
      </c>
      <c r="P35" s="44">
        <f t="shared" si="9"/>
        <v>10.81</v>
      </c>
      <c r="Q35" s="143">
        <f t="shared" si="9"/>
        <v>0.24929999999999999</v>
      </c>
      <c r="R35" s="143">
        <f t="shared" si="9"/>
        <v>1.8320000000000001</v>
      </c>
      <c r="S35" s="133"/>
      <c r="T35" s="133"/>
      <c r="U35" s="133"/>
      <c r="V35" s="140"/>
      <c r="W35" s="137">
        <f>MIN(W26:W34)</f>
        <v>2742</v>
      </c>
      <c r="X35" s="169">
        <f>MIN(X26:X34)</f>
        <v>276.8</v>
      </c>
      <c r="Y35" s="169">
        <f>MIN(Y26:Y34)</f>
        <v>304.5</v>
      </c>
      <c r="Z35" s="137">
        <f>MIN(Z26:Z34)</f>
        <v>6869</v>
      </c>
      <c r="AA35" s="133"/>
      <c r="AB35" s="149">
        <f>MIN(AB26:AB34)</f>
        <v>0.43049999999999999</v>
      </c>
      <c r="AC35" s="149">
        <f>MIN(AC26:AC34)</f>
        <v>4.0579999999999998E-2</v>
      </c>
      <c r="AD35" s="189">
        <f>MIN(AD26:AD34)</f>
        <v>1.526E-3</v>
      </c>
      <c r="AE35" s="133">
        <f>MIN(AE26:AE34)</f>
        <v>0.84660000000000002</v>
      </c>
    </row>
    <row r="36" spans="1:51" s="1" customFormat="1">
      <c r="A36" s="54" t="s">
        <v>1</v>
      </c>
      <c r="B36" s="55"/>
      <c r="C36" s="47">
        <f t="shared" ref="C36:R36" si="10">MAX(C26:C34)</f>
        <v>99.39</v>
      </c>
      <c r="D36" s="167">
        <f t="shared" si="10"/>
        <v>20.45</v>
      </c>
      <c r="E36" s="134">
        <f t="shared" si="10"/>
        <v>14.98</v>
      </c>
      <c r="F36" s="167">
        <f t="shared" si="10"/>
        <v>6.0650000000000004</v>
      </c>
      <c r="G36" s="167">
        <f t="shared" si="10"/>
        <v>12.83</v>
      </c>
      <c r="H36" s="167">
        <f t="shared" si="10"/>
        <v>24.92</v>
      </c>
      <c r="I36" s="167">
        <f t="shared" si="10"/>
        <v>7.5880000000000001</v>
      </c>
      <c r="J36" s="167">
        <f t="shared" si="10"/>
        <v>11.58</v>
      </c>
      <c r="K36" s="167">
        <f t="shared" si="10"/>
        <v>7.9320000000000004</v>
      </c>
      <c r="L36" s="173">
        <f t="shared" si="10"/>
        <v>2634</v>
      </c>
      <c r="M36" s="170">
        <f t="shared" si="10"/>
        <v>8453</v>
      </c>
      <c r="N36" s="170">
        <f t="shared" si="10"/>
        <v>7333</v>
      </c>
      <c r="O36" s="173">
        <f t="shared" si="10"/>
        <v>4088</v>
      </c>
      <c r="P36" s="47">
        <f t="shared" si="10"/>
        <v>44.71</v>
      </c>
      <c r="Q36" s="152">
        <f t="shared" si="10"/>
        <v>78.25</v>
      </c>
      <c r="R36" s="152">
        <f t="shared" si="10"/>
        <v>206.2</v>
      </c>
      <c r="S36" s="134"/>
      <c r="T36" s="134"/>
      <c r="U36" s="134"/>
      <c r="V36" s="141"/>
      <c r="W36" s="131">
        <f>MAX(W26:W34)</f>
        <v>891000</v>
      </c>
      <c r="X36" s="170">
        <f>MAX(X26:X34)</f>
        <v>6941</v>
      </c>
      <c r="Y36" s="170">
        <f>MAX(Y26:Y34)</f>
        <v>6214</v>
      </c>
      <c r="Z36" s="131">
        <f>MAX(Z26:Z34)</f>
        <v>233200</v>
      </c>
      <c r="AA36" s="134"/>
      <c r="AB36" s="150">
        <f>MAX(AB26:AB34)</f>
        <v>9.3650000000000002</v>
      </c>
      <c r="AC36" s="150">
        <f>MAX(AC26:AC34)</f>
        <v>0.28449999999999998</v>
      </c>
      <c r="AD36" s="190">
        <f>MAX(AD26:AD34)</f>
        <v>1.3390000000000001E-2</v>
      </c>
      <c r="AE36" s="134">
        <f>MAX(AE26:AE34)</f>
        <v>2.9340000000000002</v>
      </c>
    </row>
    <row r="37" spans="1:51" s="1" customFormat="1" ht="15.75" thickBot="1">
      <c r="A37" s="56" t="s">
        <v>2</v>
      </c>
      <c r="B37" s="57"/>
      <c r="C37" s="50">
        <f t="shared" ref="C37:R37" si="11">MEDIAN(C26:C34)</f>
        <v>97.75</v>
      </c>
      <c r="D37" s="168">
        <f t="shared" si="11"/>
        <v>13.809000000000001</v>
      </c>
      <c r="E37" s="135">
        <f t="shared" si="11"/>
        <v>1.873</v>
      </c>
      <c r="F37" s="168">
        <f t="shared" si="11"/>
        <v>5.9130000000000003</v>
      </c>
      <c r="G37" s="168">
        <f t="shared" si="11"/>
        <v>8.4969999999999999</v>
      </c>
      <c r="H37" s="168">
        <f t="shared" si="11"/>
        <v>18.814999999999998</v>
      </c>
      <c r="I37" s="168">
        <f t="shared" si="11"/>
        <v>2.2149999999999999</v>
      </c>
      <c r="J37" s="168">
        <f t="shared" si="11"/>
        <v>8.1349999999999998</v>
      </c>
      <c r="K37" s="168">
        <f t="shared" si="11"/>
        <v>4.6630000000000003</v>
      </c>
      <c r="L37" s="174">
        <f t="shared" si="11"/>
        <v>672.5</v>
      </c>
      <c r="M37" s="171">
        <f t="shared" si="11"/>
        <v>2730</v>
      </c>
      <c r="N37" s="171">
        <f t="shared" si="11"/>
        <v>2110</v>
      </c>
      <c r="O37" s="174">
        <f t="shared" si="11"/>
        <v>233.9</v>
      </c>
      <c r="P37" s="50">
        <f t="shared" si="11"/>
        <v>18.34</v>
      </c>
      <c r="Q37" s="144">
        <f t="shared" si="11"/>
        <v>20.495000000000001</v>
      </c>
      <c r="R37" s="144">
        <f t="shared" si="11"/>
        <v>48.45</v>
      </c>
      <c r="S37" s="135"/>
      <c r="T37" s="135"/>
      <c r="U37" s="135"/>
      <c r="V37" s="142"/>
      <c r="W37" s="138">
        <f>MEDIAN(W26:W34)</f>
        <v>155550</v>
      </c>
      <c r="X37" s="171">
        <f>MEDIAN(X26:X34)</f>
        <v>1196</v>
      </c>
      <c r="Y37" s="171">
        <f>MEDIAN(Y26:Y34)</f>
        <v>865.5</v>
      </c>
      <c r="Z37" s="138">
        <f>MEDIAN(Z26:Z34)</f>
        <v>44870</v>
      </c>
      <c r="AA37" s="135"/>
      <c r="AB37" s="151">
        <f>MEDIAN(AB26:AB34)</f>
        <v>1.585</v>
      </c>
      <c r="AC37" s="151">
        <f>MEDIAN(AC26:AC34)</f>
        <v>0.15004999999999999</v>
      </c>
      <c r="AD37" s="191">
        <f>MEDIAN(AD26:AD34)</f>
        <v>4.8979999999999996E-3</v>
      </c>
      <c r="AE37" s="135">
        <f>MEDIAN(AE26:AE34)</f>
        <v>2.3285</v>
      </c>
    </row>
    <row r="38" spans="1:51">
      <c r="C38" s="12"/>
      <c r="D38" s="12"/>
      <c r="E38" s="12"/>
      <c r="F38" s="12"/>
      <c r="G38" s="23"/>
      <c r="H38" s="23"/>
      <c r="I38" s="23"/>
      <c r="L38" s="12"/>
      <c r="M38" s="12"/>
      <c r="N38" s="12"/>
      <c r="AC38"/>
    </row>
    <row r="39" spans="1:51" ht="15.75" thickBot="1">
      <c r="C39" s="12"/>
      <c r="D39" s="12"/>
      <c r="E39" s="12"/>
      <c r="F39" s="12"/>
      <c r="G39" s="12"/>
      <c r="H39" s="23"/>
      <c r="I39" s="23"/>
      <c r="J39" s="23"/>
      <c r="M39" s="12"/>
      <c r="N39" s="12"/>
      <c r="O39" s="12"/>
    </row>
    <row r="40" spans="1:51" ht="60" customHeight="1">
      <c r="A40" s="62" t="s">
        <v>63</v>
      </c>
      <c r="B40" s="39" t="s">
        <v>3</v>
      </c>
      <c r="C40" s="40" t="s">
        <v>48</v>
      </c>
      <c r="D40" s="41" t="s">
        <v>49</v>
      </c>
      <c r="E40" s="40" t="s">
        <v>83</v>
      </c>
      <c r="F40" s="40" t="s">
        <v>50</v>
      </c>
      <c r="G40" s="40" t="s">
        <v>51</v>
      </c>
      <c r="H40" s="40" t="s">
        <v>52</v>
      </c>
      <c r="I40" s="40" t="s">
        <v>53</v>
      </c>
      <c r="J40" s="40" t="s">
        <v>54</v>
      </c>
      <c r="K40" s="40" t="s">
        <v>37</v>
      </c>
      <c r="L40" s="40" t="s">
        <v>38</v>
      </c>
      <c r="M40" s="40" t="s">
        <v>40</v>
      </c>
      <c r="N40" s="40" t="s">
        <v>120</v>
      </c>
      <c r="O40" s="40" t="s">
        <v>43</v>
      </c>
      <c r="P40" s="40" t="s">
        <v>42</v>
      </c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51">
      <c r="A41" s="186" t="s">
        <v>159</v>
      </c>
      <c r="B41" s="27">
        <v>21004406</v>
      </c>
      <c r="C41" s="28">
        <v>89.58</v>
      </c>
      <c r="D41" s="196">
        <v>15.58</v>
      </c>
      <c r="E41" s="28">
        <v>3.19</v>
      </c>
      <c r="F41" s="182">
        <v>10.59</v>
      </c>
      <c r="G41" s="32">
        <v>18.55</v>
      </c>
      <c r="H41" s="51">
        <v>1.1850000000000001</v>
      </c>
      <c r="I41" s="51">
        <v>0.51500000000000001</v>
      </c>
      <c r="J41" s="51">
        <v>0.17699999999999999</v>
      </c>
      <c r="K41" s="35"/>
      <c r="L41" s="32"/>
      <c r="M41" s="26"/>
      <c r="N41" s="33"/>
      <c r="O41" s="35">
        <v>9794</v>
      </c>
      <c r="P41" s="182">
        <v>26.72</v>
      </c>
      <c r="Q41"/>
      <c r="R41"/>
      <c r="S41" s="14"/>
      <c r="T41" s="14"/>
      <c r="U41" s="14"/>
      <c r="V41"/>
      <c r="W41"/>
      <c r="X41"/>
      <c r="Y41"/>
      <c r="Z41"/>
      <c r="AA41"/>
      <c r="AB41"/>
      <c r="AC41"/>
    </row>
    <row r="42" spans="1:51">
      <c r="A42" s="24" t="s">
        <v>158</v>
      </c>
      <c r="B42" s="27">
        <v>21005303</v>
      </c>
      <c r="C42" s="28">
        <v>88.75</v>
      </c>
      <c r="D42" s="28">
        <v>16.39</v>
      </c>
      <c r="E42" s="28">
        <v>3.22</v>
      </c>
      <c r="F42" s="34">
        <v>6.8449999999999998</v>
      </c>
      <c r="G42" s="32">
        <v>13.95</v>
      </c>
      <c r="H42" s="51">
        <v>0.80510000000000004</v>
      </c>
      <c r="I42" s="51">
        <v>0.54139999999999999</v>
      </c>
      <c r="J42" s="51">
        <v>0.18820000000000001</v>
      </c>
      <c r="K42" s="32">
        <v>14.71</v>
      </c>
      <c r="L42" s="32">
        <v>79.760000000000005</v>
      </c>
      <c r="M42" s="32">
        <v>92.68</v>
      </c>
      <c r="N42" s="31">
        <v>393.3</v>
      </c>
      <c r="O42" s="35">
        <v>10420</v>
      </c>
      <c r="P42" s="32">
        <v>56.42</v>
      </c>
      <c r="Q42"/>
      <c r="R42"/>
      <c r="S42" s="14"/>
      <c r="T42" s="14"/>
      <c r="U42" s="14"/>
      <c r="V42"/>
      <c r="W42"/>
      <c r="X42"/>
      <c r="Y42"/>
      <c r="Z42"/>
      <c r="AA42"/>
      <c r="AB42"/>
      <c r="AC42"/>
    </row>
    <row r="43" spans="1:51">
      <c r="A43" s="52" t="s">
        <v>0</v>
      </c>
      <c r="B43" s="63"/>
      <c r="C43" s="44">
        <f t="shared" ref="C43:J43" si="12">MIN(C41:C42)</f>
        <v>88.75</v>
      </c>
      <c r="D43" s="44">
        <f t="shared" si="12"/>
        <v>15.58</v>
      </c>
      <c r="E43" s="143">
        <f t="shared" si="12"/>
        <v>3.19</v>
      </c>
      <c r="F43" s="133">
        <f t="shared" si="12"/>
        <v>6.8449999999999998</v>
      </c>
      <c r="G43" s="143">
        <f t="shared" si="12"/>
        <v>13.95</v>
      </c>
      <c r="H43" s="149">
        <f t="shared" si="12"/>
        <v>0.80510000000000004</v>
      </c>
      <c r="I43" s="149">
        <f t="shared" si="12"/>
        <v>0.51500000000000001</v>
      </c>
      <c r="J43" s="149">
        <f t="shared" si="12"/>
        <v>0.17699999999999999</v>
      </c>
      <c r="K43" s="137"/>
      <c r="L43" s="44"/>
      <c r="M43" s="44"/>
      <c r="N43" s="44"/>
      <c r="O43" s="137">
        <f>MIN(O41:O42)</f>
        <v>9794</v>
      </c>
      <c r="P43" s="44">
        <f>MIN(P41:P42)</f>
        <v>26.72</v>
      </c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51">
      <c r="A44" s="54" t="s">
        <v>1</v>
      </c>
      <c r="B44" s="64"/>
      <c r="C44" s="47">
        <f t="shared" ref="C44:J44" si="13">MAX(C41:C42)</f>
        <v>89.58</v>
      </c>
      <c r="D44" s="47">
        <f t="shared" si="13"/>
        <v>16.39</v>
      </c>
      <c r="E44" s="152">
        <f t="shared" si="13"/>
        <v>3.22</v>
      </c>
      <c r="F44" s="47">
        <f t="shared" si="13"/>
        <v>10.59</v>
      </c>
      <c r="G44" s="152">
        <f t="shared" si="13"/>
        <v>18.55</v>
      </c>
      <c r="H44" s="150">
        <f t="shared" si="13"/>
        <v>1.1850000000000001</v>
      </c>
      <c r="I44" s="150">
        <f t="shared" si="13"/>
        <v>0.54139999999999999</v>
      </c>
      <c r="J44" s="150">
        <f t="shared" si="13"/>
        <v>0.18820000000000001</v>
      </c>
      <c r="K44" s="131"/>
      <c r="L44" s="47"/>
      <c r="M44" s="47"/>
      <c r="N44" s="47"/>
      <c r="O44" s="131">
        <f>MAX(O41:O42)</f>
        <v>10420</v>
      </c>
      <c r="P44" s="47">
        <f>MAX(P41:P42)</f>
        <v>56.42</v>
      </c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51" ht="15.75" thickBot="1">
      <c r="A45" s="56" t="s">
        <v>2</v>
      </c>
      <c r="B45" s="65"/>
      <c r="C45" s="50">
        <f t="shared" ref="C45:J45" si="14">MEDIAN(C41:C42)</f>
        <v>89.164999999999992</v>
      </c>
      <c r="D45" s="50">
        <f t="shared" si="14"/>
        <v>15.984999999999999</v>
      </c>
      <c r="E45" s="144">
        <f t="shared" si="14"/>
        <v>3.2050000000000001</v>
      </c>
      <c r="F45" s="135">
        <f t="shared" si="14"/>
        <v>8.7174999999999994</v>
      </c>
      <c r="G45" s="144">
        <f t="shared" si="14"/>
        <v>16.25</v>
      </c>
      <c r="H45" s="151">
        <f t="shared" si="14"/>
        <v>0.99504999999999999</v>
      </c>
      <c r="I45" s="151">
        <f t="shared" si="14"/>
        <v>0.5282</v>
      </c>
      <c r="J45" s="151">
        <f t="shared" si="14"/>
        <v>0.18259999999999998</v>
      </c>
      <c r="K45" s="138"/>
      <c r="L45" s="50"/>
      <c r="M45" s="50"/>
      <c r="N45" s="50"/>
      <c r="O45" s="138">
        <f>MEDIAN(O41:O42)</f>
        <v>10107</v>
      </c>
      <c r="P45" s="50">
        <f>MEDIAN(P41:P42)</f>
        <v>41.57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51">
      <c r="C46" s="12"/>
      <c r="D46" s="12"/>
      <c r="E46" s="161"/>
      <c r="F46" s="12"/>
      <c r="G46" s="12"/>
      <c r="H46" s="23"/>
      <c r="I46" s="23"/>
      <c r="J46" s="23"/>
      <c r="M46" s="12"/>
      <c r="N46" s="12"/>
      <c r="O46" s="12"/>
    </row>
    <row r="47" spans="1:51" ht="15.75" thickBot="1">
      <c r="C47" s="12"/>
      <c r="D47" s="12"/>
      <c r="E47" s="12"/>
      <c r="F47" s="12"/>
      <c r="G47" s="12"/>
      <c r="H47" s="23"/>
      <c r="I47" s="23"/>
      <c r="J47" s="23"/>
      <c r="M47" s="12"/>
      <c r="N47" s="12"/>
      <c r="O47" s="12"/>
    </row>
    <row r="48" spans="1:51" ht="60" customHeight="1">
      <c r="A48" s="62" t="s">
        <v>121</v>
      </c>
      <c r="B48" s="39" t="s">
        <v>3</v>
      </c>
      <c r="C48" s="40" t="s">
        <v>48</v>
      </c>
      <c r="D48" s="41" t="s">
        <v>49</v>
      </c>
      <c r="E48" s="40" t="s">
        <v>83</v>
      </c>
      <c r="F48" s="40" t="s">
        <v>50</v>
      </c>
      <c r="G48" s="40" t="s">
        <v>51</v>
      </c>
      <c r="H48" s="40" t="s">
        <v>52</v>
      </c>
      <c r="I48" s="40" t="s">
        <v>53</v>
      </c>
      <c r="J48" s="40" t="s">
        <v>37</v>
      </c>
      <c r="K48" s="40" t="s">
        <v>38</v>
      </c>
      <c r="L48" s="40" t="s">
        <v>40</v>
      </c>
      <c r="M48" s="40" t="s">
        <v>120</v>
      </c>
      <c r="N48" s="40" t="s">
        <v>43</v>
      </c>
      <c r="O48" s="40" t="s">
        <v>65</v>
      </c>
      <c r="P48" s="40" t="s">
        <v>66</v>
      </c>
      <c r="Q48" s="40" t="s">
        <v>67</v>
      </c>
      <c r="R48" s="40" t="s">
        <v>88</v>
      </c>
      <c r="S48" s="40" t="s">
        <v>68</v>
      </c>
      <c r="T48" s="40" t="s">
        <v>69</v>
      </c>
      <c r="U48" s="40" t="s">
        <v>70</v>
      </c>
      <c r="V48" s="40" t="s">
        <v>71</v>
      </c>
      <c r="W48" s="40" t="s">
        <v>72</v>
      </c>
      <c r="X48" s="40" t="s">
        <v>73</v>
      </c>
      <c r="Y48" s="40" t="s">
        <v>74</v>
      </c>
      <c r="Z48" s="40" t="s">
        <v>75</v>
      </c>
      <c r="AA48" s="40" t="s">
        <v>76</v>
      </c>
      <c r="AB48" s="84" t="s">
        <v>77</v>
      </c>
      <c r="AC48" s="84" t="s">
        <v>78</v>
      </c>
      <c r="AD48" s="84" t="s">
        <v>79</v>
      </c>
      <c r="AE48" s="84" t="s">
        <v>80</v>
      </c>
      <c r="AF48" s="84" t="s">
        <v>81</v>
      </c>
      <c r="AG48" s="84" t="s">
        <v>82</v>
      </c>
      <c r="AH48" s="40" t="s">
        <v>103</v>
      </c>
      <c r="AI48" s="40" t="s">
        <v>104</v>
      </c>
      <c r="AJ48" s="40" t="s">
        <v>105</v>
      </c>
      <c r="AK48" s="40" t="s">
        <v>106</v>
      </c>
      <c r="AL48" s="40" t="s">
        <v>107</v>
      </c>
      <c r="AM48" s="40" t="s">
        <v>108</v>
      </c>
      <c r="AN48" s="40" t="s">
        <v>109</v>
      </c>
      <c r="AO48" s="40" t="s">
        <v>110</v>
      </c>
      <c r="AP48" s="40" t="s">
        <v>111</v>
      </c>
      <c r="AQ48" s="40" t="s">
        <v>112</v>
      </c>
      <c r="AR48" s="40" t="s">
        <v>113</v>
      </c>
      <c r="AS48" s="40" t="s">
        <v>114</v>
      </c>
      <c r="AT48" s="40" t="s">
        <v>115</v>
      </c>
      <c r="AU48" s="40" t="s">
        <v>116</v>
      </c>
      <c r="AV48" s="40" t="s">
        <v>117</v>
      </c>
      <c r="AW48" s="40" t="s">
        <v>118</v>
      </c>
      <c r="AX48" s="40" t="s">
        <v>119</v>
      </c>
      <c r="AY48" s="40" t="s">
        <v>160</v>
      </c>
    </row>
    <row r="49" spans="1:53">
      <c r="A49" s="186" t="s">
        <v>161</v>
      </c>
      <c r="B49" s="27">
        <v>21005458</v>
      </c>
      <c r="C49" s="32">
        <v>84.68</v>
      </c>
      <c r="D49" s="32">
        <v>56.27</v>
      </c>
      <c r="E49" s="180">
        <v>2.194</v>
      </c>
      <c r="F49" s="34">
        <v>2.7970000000000002</v>
      </c>
      <c r="G49" s="26" t="s">
        <v>162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3">
      <c r="A50" s="24" t="s">
        <v>161</v>
      </c>
      <c r="B50" s="27">
        <v>21005297</v>
      </c>
      <c r="C50" s="32">
        <v>27.31</v>
      </c>
      <c r="D50" s="32">
        <v>16.809999999999999</v>
      </c>
      <c r="E50" s="34">
        <v>8.1199999999999992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3">
      <c r="A51" s="24" t="s">
        <v>164</v>
      </c>
      <c r="B51" s="27">
        <v>21004888</v>
      </c>
      <c r="C51" s="32">
        <v>90.56</v>
      </c>
      <c r="D51" s="51"/>
      <c r="E51" s="51"/>
      <c r="F51" s="26"/>
      <c r="G51" s="26"/>
      <c r="H51" s="26"/>
      <c r="I51" s="26"/>
      <c r="J51" s="26"/>
      <c r="K51" s="26"/>
      <c r="L51" s="26"/>
      <c r="M51" s="26"/>
      <c r="N51" s="26"/>
      <c r="O51" s="26" t="s">
        <v>165</v>
      </c>
      <c r="P51" s="26" t="s">
        <v>165</v>
      </c>
      <c r="Q51" s="26" t="s">
        <v>166</v>
      </c>
      <c r="R51" s="26" t="s">
        <v>166</v>
      </c>
      <c r="S51" s="32">
        <v>38.130000000000003</v>
      </c>
      <c r="T51" s="32">
        <v>39.9</v>
      </c>
      <c r="U51" s="27" t="s">
        <v>167</v>
      </c>
      <c r="V51" s="27">
        <v>39.9</v>
      </c>
      <c r="W51" s="27" t="s">
        <v>168</v>
      </c>
      <c r="X51" s="27">
        <v>370.8</v>
      </c>
      <c r="Y51" s="27">
        <v>11.6</v>
      </c>
      <c r="Z51" s="27">
        <v>13.31</v>
      </c>
      <c r="AA51" s="27">
        <v>24.9</v>
      </c>
      <c r="AB51" s="27">
        <v>31.14</v>
      </c>
      <c r="AC51" s="27" t="s">
        <v>168</v>
      </c>
      <c r="AD51" s="27">
        <v>5.9390000000000001</v>
      </c>
      <c r="AE51" s="27">
        <v>67.55</v>
      </c>
      <c r="AF51" s="27">
        <v>30</v>
      </c>
      <c r="AG51" s="27" t="s">
        <v>169</v>
      </c>
      <c r="AH51" s="27" t="s">
        <v>168</v>
      </c>
      <c r="AI51" s="27" t="s">
        <v>168</v>
      </c>
      <c r="AJ51" s="27" t="s">
        <v>168</v>
      </c>
      <c r="AK51" s="27" t="s">
        <v>168</v>
      </c>
      <c r="AL51" s="27" t="s">
        <v>168</v>
      </c>
      <c r="AM51" s="27" t="s">
        <v>168</v>
      </c>
      <c r="AN51" s="27" t="s">
        <v>168</v>
      </c>
      <c r="AO51" s="27" t="s">
        <v>168</v>
      </c>
      <c r="AP51" s="27" t="s">
        <v>168</v>
      </c>
      <c r="AQ51" s="27" t="s">
        <v>168</v>
      </c>
      <c r="AR51" s="27" t="s">
        <v>168</v>
      </c>
      <c r="AS51" s="27" t="s">
        <v>168</v>
      </c>
      <c r="AT51" s="27" t="s">
        <v>168</v>
      </c>
      <c r="AU51" s="27" t="s">
        <v>168</v>
      </c>
      <c r="AV51" s="27" t="s">
        <v>168</v>
      </c>
      <c r="AW51" s="27" t="s">
        <v>168</v>
      </c>
      <c r="AX51" s="27" t="s">
        <v>168</v>
      </c>
      <c r="AY51" s="27">
        <v>0</v>
      </c>
    </row>
    <row r="52" spans="1:53">
      <c r="A52" s="186" t="s">
        <v>163</v>
      </c>
      <c r="B52" s="27">
        <v>21004961</v>
      </c>
      <c r="C52" s="32">
        <v>92.25</v>
      </c>
      <c r="D52" s="32">
        <v>22.45</v>
      </c>
      <c r="E52" s="34">
        <v>8.3379999999999992</v>
      </c>
      <c r="F52" s="34">
        <v>6.7249999999999996</v>
      </c>
      <c r="G52" s="34">
        <v>3.7160000000000002</v>
      </c>
      <c r="H52" s="34">
        <v>1.621</v>
      </c>
      <c r="I52" s="51">
        <v>0.96840000000000004</v>
      </c>
      <c r="J52" s="32">
        <v>10.77</v>
      </c>
      <c r="K52" s="32">
        <v>81.67</v>
      </c>
      <c r="L52" s="32">
        <v>51.94</v>
      </c>
      <c r="M52" s="31">
        <v>203.2</v>
      </c>
      <c r="N52" s="181">
        <v>7021</v>
      </c>
      <c r="O52" s="26"/>
      <c r="P52" s="26"/>
      <c r="Q52" s="26"/>
      <c r="R52" s="26"/>
      <c r="S52" s="26"/>
      <c r="T52" s="26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4"/>
      <c r="BA52" s="14"/>
    </row>
    <row r="53" spans="1:53">
      <c r="A53" s="52" t="s">
        <v>0</v>
      </c>
      <c r="B53" s="63"/>
      <c r="C53" s="44">
        <f>MIN(C49:C52)</f>
        <v>27.31</v>
      </c>
      <c r="D53" s="44">
        <f>MIN(D49:D52)</f>
        <v>16.809999999999999</v>
      </c>
      <c r="E53" s="133">
        <f>MIN(E49:E52)</f>
        <v>2.194</v>
      </c>
      <c r="F53" s="133">
        <f>MIN(F49:F52)</f>
        <v>2.7970000000000002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53">
      <c r="A54" s="54" t="s">
        <v>1</v>
      </c>
      <c r="B54" s="64"/>
      <c r="C54" s="47">
        <f>MAX(C49:C52)</f>
        <v>92.25</v>
      </c>
      <c r="D54" s="47">
        <f>MAX(D49:D52)</f>
        <v>56.27</v>
      </c>
      <c r="E54" s="134">
        <f>MAX(E49:E52)</f>
        <v>8.3379999999999992</v>
      </c>
      <c r="F54" s="134">
        <f>MAX(F49:F52)</f>
        <v>6.7249999999999996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1:53" ht="15.75" thickBot="1">
      <c r="A55" s="56" t="s">
        <v>2</v>
      </c>
      <c r="B55" s="65"/>
      <c r="C55" s="50">
        <f>MEDIAN(C49:C52)</f>
        <v>87.62</v>
      </c>
      <c r="D55" s="50">
        <f>MEDIAN(D49:D52)</f>
        <v>22.45</v>
      </c>
      <c r="E55" s="135">
        <f>MEDIAN(E49:E52)</f>
        <v>8.1199999999999992</v>
      </c>
      <c r="F55" s="135">
        <f>MEDIAN(F49:F52)</f>
        <v>4.7610000000000001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53">
      <c r="C56" s="12"/>
      <c r="D56" s="12"/>
      <c r="E56" s="12"/>
      <c r="F56" s="12"/>
      <c r="G56" s="12"/>
      <c r="H56" s="23"/>
      <c r="I56" s="23"/>
      <c r="J56" s="23"/>
      <c r="M56" s="12"/>
      <c r="N56" s="12"/>
      <c r="O56" s="12"/>
    </row>
    <row r="57" spans="1:53" ht="15.75" thickBot="1">
      <c r="C57" s="12"/>
      <c r="D57" s="12"/>
      <c r="E57" s="12"/>
      <c r="F57" s="12"/>
      <c r="G57" s="23"/>
      <c r="H57" s="23"/>
      <c r="K57" s="12"/>
      <c r="L57" s="12"/>
      <c r="AA57"/>
      <c r="AB57"/>
      <c r="AC57"/>
    </row>
    <row r="58" spans="1:53" ht="60" customHeight="1">
      <c r="A58" s="62" t="s">
        <v>59</v>
      </c>
      <c r="B58" s="39" t="s">
        <v>3</v>
      </c>
      <c r="C58" s="40" t="s">
        <v>48</v>
      </c>
      <c r="D58" s="41" t="s">
        <v>49</v>
      </c>
      <c r="E58" s="40" t="s">
        <v>179</v>
      </c>
      <c r="F58" s="40" t="s">
        <v>178</v>
      </c>
      <c r="G58" s="40" t="s">
        <v>51</v>
      </c>
      <c r="H58" s="40" t="s">
        <v>52</v>
      </c>
      <c r="I58" s="40" t="s">
        <v>54</v>
      </c>
      <c r="J58" s="40" t="s">
        <v>175</v>
      </c>
      <c r="K58" s="40" t="s">
        <v>129</v>
      </c>
      <c r="L58" s="40" t="s">
        <v>37</v>
      </c>
      <c r="M58" s="40" t="s">
        <v>38</v>
      </c>
      <c r="N58" s="40" t="s">
        <v>40</v>
      </c>
      <c r="O58" s="40" t="s">
        <v>120</v>
      </c>
      <c r="P58" s="40" t="s">
        <v>87</v>
      </c>
      <c r="Q58" s="40" t="s">
        <v>41</v>
      </c>
      <c r="R58" s="40" t="s">
        <v>176</v>
      </c>
      <c r="S58" s="40" t="s">
        <v>61</v>
      </c>
      <c r="T58" s="40" t="s">
        <v>123</v>
      </c>
      <c r="U58" s="40" t="s">
        <v>91</v>
      </c>
      <c r="V58" s="40" t="s">
        <v>124</v>
      </c>
      <c r="W58" s="40" t="s">
        <v>125</v>
      </c>
      <c r="X58" s="40" t="s">
        <v>92</v>
      </c>
      <c r="Y58" s="40" t="s">
        <v>93</v>
      </c>
      <c r="Z58" s="40" t="s">
        <v>94</v>
      </c>
      <c r="AA58" s="40" t="s">
        <v>101</v>
      </c>
      <c r="AB58" s="40" t="s">
        <v>95</v>
      </c>
      <c r="AC58" s="40" t="s">
        <v>96</v>
      </c>
      <c r="AD58" s="40" t="s">
        <v>97</v>
      </c>
      <c r="AE58" s="40" t="s">
        <v>98</v>
      </c>
      <c r="AF58" s="40" t="s">
        <v>99</v>
      </c>
      <c r="AG58" s="40" t="s">
        <v>100</v>
      </c>
      <c r="AH58" s="40" t="s">
        <v>90</v>
      </c>
      <c r="AI58" s="40" t="s">
        <v>44</v>
      </c>
      <c r="AJ58" s="40" t="s">
        <v>45</v>
      </c>
      <c r="AK58" s="40" t="s">
        <v>47</v>
      </c>
      <c r="AL58" s="40" t="s">
        <v>177</v>
      </c>
      <c r="AM58" s="40" t="s">
        <v>102</v>
      </c>
    </row>
    <row r="59" spans="1:53">
      <c r="A59" s="24" t="s">
        <v>174</v>
      </c>
      <c r="B59" s="27">
        <v>21004747</v>
      </c>
      <c r="C59" s="28">
        <v>92.91</v>
      </c>
      <c r="D59" s="28">
        <v>40.42</v>
      </c>
      <c r="E59" s="29">
        <v>7.5149999999999997</v>
      </c>
      <c r="F59" s="32"/>
      <c r="G59" s="26" t="s">
        <v>162</v>
      </c>
      <c r="H59" s="51"/>
      <c r="I59" s="26"/>
      <c r="J59" s="34"/>
      <c r="K59" s="35"/>
      <c r="L59" s="33"/>
      <c r="M59" s="35"/>
      <c r="N59" s="35"/>
      <c r="O59" s="33"/>
      <c r="P59" s="33"/>
      <c r="Q59" s="26"/>
      <c r="R59" s="26"/>
      <c r="S59" s="32">
        <v>19.079999999999998</v>
      </c>
      <c r="T59" s="32">
        <v>26.94</v>
      </c>
      <c r="U59" s="32">
        <v>14.56</v>
      </c>
      <c r="V59" s="32">
        <v>15.3</v>
      </c>
      <c r="W59" s="32">
        <v>44.19</v>
      </c>
      <c r="X59" s="32">
        <v>15.04</v>
      </c>
      <c r="Y59" s="32">
        <v>15.33</v>
      </c>
      <c r="Z59" s="32">
        <v>23.37</v>
      </c>
      <c r="AA59" s="32">
        <v>17.329999999999998</v>
      </c>
      <c r="AB59" s="32">
        <v>14.09</v>
      </c>
      <c r="AC59" s="32">
        <v>22.23</v>
      </c>
      <c r="AD59" s="32">
        <v>9.4239999999999995</v>
      </c>
      <c r="AE59" s="32">
        <v>12.81</v>
      </c>
      <c r="AF59" s="32">
        <v>11.55</v>
      </c>
      <c r="AG59" s="32">
        <v>15.31</v>
      </c>
      <c r="AH59" s="32">
        <v>1.724</v>
      </c>
      <c r="AI59" s="32"/>
      <c r="AJ59" s="32"/>
      <c r="AK59" s="32"/>
      <c r="AL59" s="32"/>
      <c r="AM59" s="32">
        <v>0.36</v>
      </c>
    </row>
    <row r="60" spans="1:53">
      <c r="A60" s="186" t="s">
        <v>173</v>
      </c>
      <c r="B60" s="27">
        <v>21005078</v>
      </c>
      <c r="C60" s="28">
        <v>82.94</v>
      </c>
      <c r="D60" s="28"/>
      <c r="E60" s="29">
        <v>35.54</v>
      </c>
      <c r="F60" s="182">
        <v>18.760000000000002</v>
      </c>
      <c r="G60" s="180">
        <v>5.8849999999999998</v>
      </c>
      <c r="H60" s="180">
        <v>2.153</v>
      </c>
      <c r="I60" s="197">
        <v>6.2869999999999995E-2</v>
      </c>
      <c r="J60" s="51">
        <v>0.57269999999999999</v>
      </c>
      <c r="K60" s="51">
        <v>0.13519999999999999</v>
      </c>
      <c r="L60" s="32">
        <v>12.5</v>
      </c>
      <c r="M60" s="32">
        <v>36.880000000000003</v>
      </c>
      <c r="N60" s="182">
        <v>55.18</v>
      </c>
      <c r="O60" s="35">
        <v>23970</v>
      </c>
      <c r="P60" s="34">
        <v>5.6559999999999997</v>
      </c>
      <c r="Q60" s="34">
        <v>3.7850000000000001</v>
      </c>
      <c r="R60" s="34">
        <v>2.8</v>
      </c>
      <c r="S60" s="26"/>
      <c r="T60" s="33"/>
      <c r="U60" s="32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>
        <v>5.1539999999999999</v>
      </c>
      <c r="AJ60" s="33">
        <v>1.0840000000000001</v>
      </c>
      <c r="AK60" s="33">
        <v>5.84</v>
      </c>
      <c r="AL60" s="33">
        <v>57.65</v>
      </c>
      <c r="AM60" s="33"/>
    </row>
    <row r="61" spans="1:53">
      <c r="A61" s="52" t="s">
        <v>0</v>
      </c>
      <c r="B61" s="63"/>
      <c r="C61" s="44">
        <f>MIN(C59:C60)</f>
        <v>82.94</v>
      </c>
      <c r="D61" s="44"/>
      <c r="E61" s="166">
        <f>MIN(E59:E60)</f>
        <v>7.5149999999999997</v>
      </c>
      <c r="F61" s="44"/>
      <c r="G61" s="44">
        <f>MIN(G59:G60)</f>
        <v>5.8849999999999998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53">
      <c r="A62" s="54" t="s">
        <v>1</v>
      </c>
      <c r="B62" s="64"/>
      <c r="C62" s="47">
        <f>MAX(C59:C60)</f>
        <v>92.91</v>
      </c>
      <c r="D62" s="47"/>
      <c r="E62" s="167">
        <f>MAX(E59:E60)</f>
        <v>35.54</v>
      </c>
      <c r="F62" s="47"/>
      <c r="G62" s="47">
        <f>MAX(G59:G60)</f>
        <v>5.8849999999999998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53" ht="15.75" thickBot="1">
      <c r="A63" s="56" t="s">
        <v>2</v>
      </c>
      <c r="B63" s="65"/>
      <c r="C63" s="50">
        <f>MEDIAN(C59:C60)</f>
        <v>87.924999999999997</v>
      </c>
      <c r="D63" s="50"/>
      <c r="E63" s="168">
        <f>MEDIAN(E59:E60)</f>
        <v>21.5275</v>
      </c>
      <c r="F63" s="50"/>
      <c r="G63" s="50">
        <f>MEDIAN(G59:G60)</f>
        <v>5.8849999999999998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5" spans="1:1">
      <c r="A65" s="13" t="s">
        <v>33</v>
      </c>
    </row>
    <row r="66" spans="1:1">
      <c r="A66" t="s">
        <v>34</v>
      </c>
    </row>
  </sheetData>
  <sheetProtection algorithmName="SHA-512" hashValue="sR9fN3chbxMKhJrYGPP3Vupz/8Xiiiz3GwAZmf/q7f1nTvz+MxFWpsgLt8Xk8GHw2AKiZGWIVNIC9p1cvJm81A==" saltValue="LCSV9PV8F3cijeGFBEzTTQ==" spinCount="100000" sheet="1" objects="1" scenarios="1"/>
  <sortState xmlns:xlrd2="http://schemas.microsoft.com/office/spreadsheetml/2017/richdata2" ref="A59:BA60">
    <sortCondition ref="A59:A6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76"/>
  <sheetViews>
    <sheetView showGridLines="0" zoomScale="80" zoomScaleNormal="80" workbookViewId="0">
      <selection activeCell="A45" sqref="A45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B1" s="158" t="s">
        <v>144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38" t="s">
        <v>6</v>
      </c>
      <c r="B4" s="39" t="s">
        <v>3</v>
      </c>
      <c r="C4" s="40" t="s">
        <v>39</v>
      </c>
      <c r="D4" s="40" t="s">
        <v>131</v>
      </c>
      <c r="E4" s="40" t="s">
        <v>132</v>
      </c>
    </row>
    <row r="5" spans="1:64">
      <c r="A5" s="24" t="s">
        <v>140</v>
      </c>
      <c r="B5" s="27">
        <v>21004424</v>
      </c>
      <c r="C5" s="32">
        <v>87.25</v>
      </c>
      <c r="D5" s="25" t="s">
        <v>143</v>
      </c>
      <c r="E5" s="25" t="s">
        <v>143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4" t="s">
        <v>138</v>
      </c>
      <c r="B6" s="27">
        <v>21004630</v>
      </c>
      <c r="C6" s="32">
        <v>86.75</v>
      </c>
      <c r="D6" s="25" t="s">
        <v>142</v>
      </c>
      <c r="E6" s="25" t="s">
        <v>142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52" t="s">
        <v>0</v>
      </c>
      <c r="B7" s="70"/>
      <c r="C7" s="71">
        <f>MIN(C5:C6)</f>
        <v>86.75</v>
      </c>
      <c r="D7" s="72"/>
      <c r="E7" s="7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54" t="s">
        <v>1</v>
      </c>
      <c r="B8" s="74"/>
      <c r="C8" s="75">
        <f>MAX(C5:C6)</f>
        <v>87.25</v>
      </c>
      <c r="D8" s="76"/>
      <c r="E8" s="7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.75" thickBot="1">
      <c r="A9" s="56" t="s">
        <v>2</v>
      </c>
      <c r="B9" s="65"/>
      <c r="C9" s="66">
        <f>MEDIAN(C5:C6)</f>
        <v>87</v>
      </c>
      <c r="D9" s="80"/>
      <c r="E9" s="80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C10" s="12"/>
      <c r="U10" s="120"/>
      <c r="BC10"/>
      <c r="BD10"/>
      <c r="BE10"/>
      <c r="BF10"/>
      <c r="BG10"/>
      <c r="BH10"/>
      <c r="BI10"/>
      <c r="BJ10"/>
      <c r="BK10"/>
      <c r="BL10"/>
    </row>
    <row r="11" spans="1:64" ht="15.75" thickBot="1"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60" customHeight="1">
      <c r="A12" s="38" t="s">
        <v>5</v>
      </c>
      <c r="B12" s="39" t="s">
        <v>3</v>
      </c>
      <c r="C12" s="40" t="s">
        <v>39</v>
      </c>
      <c r="D12" s="40" t="s">
        <v>37</v>
      </c>
      <c r="E12" s="40" t="s">
        <v>38</v>
      </c>
      <c r="F12" s="40" t="s">
        <v>40</v>
      </c>
      <c r="G12" s="40" t="s">
        <v>84</v>
      </c>
      <c r="H12" s="40" t="s">
        <v>41</v>
      </c>
      <c r="I12" s="40" t="s">
        <v>122</v>
      </c>
      <c r="J12" s="40" t="s">
        <v>43</v>
      </c>
      <c r="K12" s="40" t="s">
        <v>85</v>
      </c>
      <c r="L12" s="40" t="s">
        <v>130</v>
      </c>
      <c r="M12" s="40" t="s">
        <v>131</v>
      </c>
      <c r="N12" s="40" t="s">
        <v>132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4" t="s">
        <v>148</v>
      </c>
      <c r="B13" s="27">
        <v>21005178</v>
      </c>
      <c r="C13" s="117">
        <v>86.59</v>
      </c>
      <c r="D13" s="28">
        <v>15.85</v>
      </c>
      <c r="E13" s="32">
        <v>92.6</v>
      </c>
      <c r="F13" s="31">
        <v>120.1</v>
      </c>
      <c r="G13" s="31">
        <v>204.2</v>
      </c>
      <c r="H13" s="51">
        <v>0.22</v>
      </c>
      <c r="I13" s="34">
        <v>1.0840000000000001</v>
      </c>
      <c r="J13" s="35">
        <v>7206</v>
      </c>
      <c r="K13" s="35">
        <v>2886</v>
      </c>
      <c r="L13" s="26"/>
      <c r="M13" s="25"/>
      <c r="N13" s="2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186" t="s">
        <v>149</v>
      </c>
      <c r="B14" s="27">
        <v>21005109</v>
      </c>
      <c r="C14" s="117">
        <v>89.78</v>
      </c>
      <c r="D14" s="28">
        <v>11.7</v>
      </c>
      <c r="E14" s="32">
        <v>88.35</v>
      </c>
      <c r="F14" s="31">
        <v>121.5</v>
      </c>
      <c r="G14" s="31">
        <v>257.5</v>
      </c>
      <c r="H14" s="51">
        <v>0.19850000000000001</v>
      </c>
      <c r="I14" s="34">
        <v>1.147</v>
      </c>
      <c r="J14" s="181" t="s">
        <v>150</v>
      </c>
      <c r="K14" s="181">
        <v>1012</v>
      </c>
      <c r="L14" s="26"/>
      <c r="M14" s="25"/>
      <c r="N14" s="2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186" t="s">
        <v>147</v>
      </c>
      <c r="B15" s="27">
        <v>21005370</v>
      </c>
      <c r="C15" s="117">
        <v>88.62</v>
      </c>
      <c r="D15" s="29">
        <v>8.7249999999999996</v>
      </c>
      <c r="E15" s="32">
        <v>64.75</v>
      </c>
      <c r="F15" s="32">
        <v>97.55</v>
      </c>
      <c r="G15" s="31">
        <v>278.5</v>
      </c>
      <c r="H15" s="51">
        <v>0.21290000000000001</v>
      </c>
      <c r="I15" s="34">
        <v>0.71240000000000003</v>
      </c>
      <c r="J15" s="181">
        <v>5294</v>
      </c>
      <c r="K15" s="35">
        <v>2177</v>
      </c>
      <c r="L15" s="26"/>
      <c r="M15" s="25"/>
      <c r="N15" s="2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4" t="s">
        <v>147</v>
      </c>
      <c r="B16" s="27">
        <v>21005178</v>
      </c>
      <c r="C16" s="117">
        <v>87.18</v>
      </c>
      <c r="D16" s="28">
        <v>11.13</v>
      </c>
      <c r="E16" s="32">
        <v>66.3</v>
      </c>
      <c r="F16" s="31">
        <v>104.4</v>
      </c>
      <c r="G16" s="31">
        <v>304.7</v>
      </c>
      <c r="H16" s="51">
        <v>0.2102</v>
      </c>
      <c r="I16" s="34">
        <v>1.6970000000000001</v>
      </c>
      <c r="J16" s="35">
        <v>5573</v>
      </c>
      <c r="K16" s="35">
        <v>2550</v>
      </c>
      <c r="L16" s="26"/>
      <c r="M16" s="25"/>
      <c r="N16" s="2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4" t="s">
        <v>147</v>
      </c>
      <c r="B17" s="27">
        <v>21005054</v>
      </c>
      <c r="C17" s="117">
        <v>88.26</v>
      </c>
      <c r="D17" s="28">
        <v>15.1</v>
      </c>
      <c r="E17" s="32">
        <v>82.33</v>
      </c>
      <c r="F17" s="31">
        <v>129.69999999999999</v>
      </c>
      <c r="G17" s="31">
        <v>314.5</v>
      </c>
      <c r="H17" s="51">
        <v>0.24909999999999999</v>
      </c>
      <c r="I17" s="34">
        <v>0.9264</v>
      </c>
      <c r="J17" s="35">
        <v>11420</v>
      </c>
      <c r="K17" s="35">
        <v>2718</v>
      </c>
      <c r="L17" s="26"/>
      <c r="M17" s="25"/>
      <c r="N17" s="2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4" t="s">
        <v>147</v>
      </c>
      <c r="B18" s="27">
        <v>21004985</v>
      </c>
      <c r="C18" s="117">
        <v>87.49</v>
      </c>
      <c r="D18" s="25"/>
      <c r="E18" s="26"/>
      <c r="F18" s="26"/>
      <c r="G18" s="26"/>
      <c r="H18" s="51"/>
      <c r="I18" s="34"/>
      <c r="J18" s="35"/>
      <c r="K18" s="35"/>
      <c r="L18" s="35">
        <v>42</v>
      </c>
      <c r="M18" s="25"/>
      <c r="N18" s="2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4" t="s">
        <v>147</v>
      </c>
      <c r="B19" s="27">
        <v>21004949</v>
      </c>
      <c r="C19" s="117">
        <v>87.07</v>
      </c>
      <c r="D19" s="25"/>
      <c r="E19" s="26"/>
      <c r="F19" s="26"/>
      <c r="G19" s="26"/>
      <c r="H19" s="51"/>
      <c r="I19" s="34"/>
      <c r="J19" s="35"/>
      <c r="K19" s="35"/>
      <c r="L19" s="35">
        <v>49</v>
      </c>
      <c r="M19" s="25"/>
      <c r="N19" s="2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186" t="s">
        <v>147</v>
      </c>
      <c r="B20" s="27">
        <v>21004726</v>
      </c>
      <c r="C20" s="117">
        <v>88.86</v>
      </c>
      <c r="D20" s="28">
        <v>14.58</v>
      </c>
      <c r="E20" s="32">
        <v>68.819999999999993</v>
      </c>
      <c r="F20" s="32">
        <v>75.209999999999994</v>
      </c>
      <c r="G20" s="31">
        <v>242.6</v>
      </c>
      <c r="H20" s="51">
        <v>9.98E-2</v>
      </c>
      <c r="I20" s="34">
        <v>1.081</v>
      </c>
      <c r="J20" s="35">
        <v>6684</v>
      </c>
      <c r="K20" s="181">
        <v>5504</v>
      </c>
      <c r="L20" s="35"/>
      <c r="M20" s="25"/>
      <c r="N20" s="2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4" t="s">
        <v>147</v>
      </c>
      <c r="B21" s="27">
        <v>21004639</v>
      </c>
      <c r="C21" s="117">
        <v>90.63</v>
      </c>
      <c r="D21" s="25"/>
      <c r="E21" s="26"/>
      <c r="F21" s="26"/>
      <c r="G21" s="26"/>
      <c r="H21" s="51"/>
      <c r="I21" s="34"/>
      <c r="J21" s="35"/>
      <c r="K21" s="35"/>
      <c r="L21" s="35"/>
      <c r="M21" s="25" t="s">
        <v>142</v>
      </c>
      <c r="N21" s="25" t="s">
        <v>142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4" t="s">
        <v>147</v>
      </c>
      <c r="B22" s="27">
        <v>21004434</v>
      </c>
      <c r="C22" s="117">
        <v>87.46</v>
      </c>
      <c r="D22" s="25"/>
      <c r="E22" s="26"/>
      <c r="F22" s="26"/>
      <c r="G22" s="26"/>
      <c r="H22" s="51"/>
      <c r="I22" s="34"/>
      <c r="J22" s="35"/>
      <c r="K22" s="35"/>
      <c r="L22" s="35"/>
      <c r="M22" s="25" t="s">
        <v>143</v>
      </c>
      <c r="N22" s="25" t="s">
        <v>143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4" t="s">
        <v>151</v>
      </c>
      <c r="B23" s="27">
        <v>21004954</v>
      </c>
      <c r="C23" s="117">
        <v>87.11</v>
      </c>
      <c r="D23" s="25"/>
      <c r="E23" s="26"/>
      <c r="F23" s="26"/>
      <c r="G23" s="26"/>
      <c r="H23" s="51"/>
      <c r="I23" s="34"/>
      <c r="J23" s="35"/>
      <c r="K23" s="35"/>
      <c r="L23" s="35">
        <v>54</v>
      </c>
      <c r="M23" s="25"/>
      <c r="N23" s="2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4" t="s">
        <v>146</v>
      </c>
      <c r="B24" s="27">
        <v>21004584</v>
      </c>
      <c r="C24" s="117">
        <v>90.72</v>
      </c>
      <c r="D24" s="25"/>
      <c r="E24" s="26"/>
      <c r="F24" s="26"/>
      <c r="G24" s="26"/>
      <c r="H24" s="51"/>
      <c r="I24" s="34"/>
      <c r="J24" s="35"/>
      <c r="K24" s="35"/>
      <c r="L24" s="35"/>
      <c r="M24" s="25" t="s">
        <v>142</v>
      </c>
      <c r="N24" s="25" t="s">
        <v>142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4" t="s">
        <v>146</v>
      </c>
      <c r="B25" s="27">
        <v>21004038</v>
      </c>
      <c r="C25" s="117">
        <v>86.79</v>
      </c>
      <c r="D25" s="25"/>
      <c r="E25" s="26"/>
      <c r="F25" s="26"/>
      <c r="G25" s="26"/>
      <c r="H25" s="51"/>
      <c r="I25" s="34"/>
      <c r="J25" s="35"/>
      <c r="K25" s="35"/>
      <c r="L25" s="35"/>
      <c r="M25" s="25" t="s">
        <v>142</v>
      </c>
      <c r="N25" s="25" t="s">
        <v>142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52" t="s">
        <v>0</v>
      </c>
      <c r="B26" s="70"/>
      <c r="C26" s="71">
        <f t="shared" ref="C26:L26" si="0">MIN(C13:C25)</f>
        <v>86.59</v>
      </c>
      <c r="D26" s="71">
        <f t="shared" si="0"/>
        <v>8.7249999999999996</v>
      </c>
      <c r="E26" s="71">
        <f t="shared" si="0"/>
        <v>64.75</v>
      </c>
      <c r="F26" s="184">
        <f t="shared" si="0"/>
        <v>75.209999999999994</v>
      </c>
      <c r="G26" s="184">
        <f t="shared" si="0"/>
        <v>204.2</v>
      </c>
      <c r="H26" s="139">
        <f t="shared" si="0"/>
        <v>9.98E-2</v>
      </c>
      <c r="I26" s="83">
        <f t="shared" si="0"/>
        <v>0.71240000000000003</v>
      </c>
      <c r="J26" s="70">
        <f t="shared" si="0"/>
        <v>5294</v>
      </c>
      <c r="K26" s="70">
        <f t="shared" si="0"/>
        <v>1012</v>
      </c>
      <c r="L26" s="70">
        <f t="shared" si="0"/>
        <v>42</v>
      </c>
      <c r="M26" s="71"/>
      <c r="N26" s="7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54" t="s">
        <v>1</v>
      </c>
      <c r="B27" s="74"/>
      <c r="C27" s="79">
        <f t="shared" ref="C27:L27" si="1">MAX(C13:C25)</f>
        <v>90.72</v>
      </c>
      <c r="D27" s="79">
        <f t="shared" si="1"/>
        <v>15.85</v>
      </c>
      <c r="E27" s="79">
        <f t="shared" si="1"/>
        <v>92.6</v>
      </c>
      <c r="F27" s="77">
        <f t="shared" si="1"/>
        <v>129.69999999999999</v>
      </c>
      <c r="G27" s="77">
        <f t="shared" si="1"/>
        <v>314.5</v>
      </c>
      <c r="H27" s="78">
        <f t="shared" si="1"/>
        <v>0.24909999999999999</v>
      </c>
      <c r="I27" s="85">
        <f t="shared" si="1"/>
        <v>1.6970000000000001</v>
      </c>
      <c r="J27" s="74">
        <f t="shared" si="1"/>
        <v>11420</v>
      </c>
      <c r="K27" s="74">
        <f t="shared" si="1"/>
        <v>5504</v>
      </c>
      <c r="L27" s="74">
        <f t="shared" si="1"/>
        <v>54</v>
      </c>
      <c r="M27" s="79"/>
      <c r="N27" s="7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 ht="15.75" thickBot="1">
      <c r="A28" s="56" t="s">
        <v>2</v>
      </c>
      <c r="B28" s="65"/>
      <c r="C28" s="82">
        <f t="shared" ref="C28:L28" si="2">MEDIAN(C13:C25)</f>
        <v>87.49</v>
      </c>
      <c r="D28" s="82">
        <f t="shared" si="2"/>
        <v>13.14</v>
      </c>
      <c r="E28" s="82">
        <f t="shared" si="2"/>
        <v>75.574999999999989</v>
      </c>
      <c r="F28" s="68">
        <f t="shared" si="2"/>
        <v>112.25</v>
      </c>
      <c r="G28" s="68">
        <f t="shared" si="2"/>
        <v>268</v>
      </c>
      <c r="H28" s="81">
        <f t="shared" si="2"/>
        <v>0.21155000000000002</v>
      </c>
      <c r="I28" s="86">
        <f t="shared" si="2"/>
        <v>1.0825</v>
      </c>
      <c r="J28" s="185">
        <f t="shared" si="2"/>
        <v>6684</v>
      </c>
      <c r="K28" s="185">
        <f t="shared" si="2"/>
        <v>2634</v>
      </c>
      <c r="L28" s="185">
        <f t="shared" si="2"/>
        <v>49</v>
      </c>
      <c r="M28" s="82"/>
      <c r="N28" s="8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2"/>
      <c r="B29" s="16"/>
      <c r="C29" s="14"/>
      <c r="D29"/>
      <c r="E29"/>
      <c r="F29"/>
      <c r="G29"/>
      <c r="H29"/>
      <c r="I29"/>
      <c r="J29" s="1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.75" thickBot="1">
      <c r="BB30"/>
      <c r="BC30"/>
      <c r="BD30"/>
      <c r="BE30"/>
      <c r="BF30"/>
      <c r="BG30"/>
      <c r="BH30"/>
      <c r="BI30"/>
      <c r="BJ30"/>
      <c r="BK30"/>
      <c r="BL30"/>
    </row>
    <row r="31" spans="1:64" ht="60" customHeight="1">
      <c r="A31" s="62" t="s">
        <v>4</v>
      </c>
      <c r="B31" s="39" t="s">
        <v>3</v>
      </c>
      <c r="C31" s="40" t="s">
        <v>133</v>
      </c>
      <c r="D31" s="40" t="s">
        <v>134</v>
      </c>
      <c r="E31" s="40" t="s">
        <v>135</v>
      </c>
      <c r="F31" s="40" t="s">
        <v>136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24" t="s">
        <v>156</v>
      </c>
      <c r="B32" s="27">
        <v>21003646</v>
      </c>
      <c r="C32" s="26" t="s">
        <v>157</v>
      </c>
      <c r="D32" s="34">
        <v>0.186</v>
      </c>
      <c r="E32" s="51">
        <v>1.2200000000000001E-2</v>
      </c>
      <c r="F32" s="34">
        <v>0.19900000000000001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BC33"/>
      <c r="BD33"/>
      <c r="BE33"/>
      <c r="BF33"/>
      <c r="BG33"/>
      <c r="BH33"/>
      <c r="BI33"/>
      <c r="BJ33"/>
      <c r="BK33"/>
      <c r="BL33"/>
    </row>
    <row r="34" spans="1:64" ht="15.75" thickBot="1">
      <c r="BB34"/>
      <c r="BC34"/>
      <c r="BD34"/>
      <c r="BE34"/>
      <c r="BF34"/>
      <c r="BG34"/>
      <c r="BH34"/>
      <c r="BI34"/>
      <c r="BJ34"/>
      <c r="BK34"/>
      <c r="BL34"/>
    </row>
    <row r="35" spans="1:64" s="5" customFormat="1" ht="60" customHeight="1">
      <c r="A35" s="62" t="s">
        <v>7</v>
      </c>
      <c r="B35" s="39" t="s">
        <v>3</v>
      </c>
      <c r="C35" s="40" t="s">
        <v>133</v>
      </c>
      <c r="D35" s="40" t="s">
        <v>134</v>
      </c>
      <c r="E35" s="40" t="s">
        <v>135</v>
      </c>
      <c r="F35" s="40" t="s">
        <v>136</v>
      </c>
    </row>
    <row r="36" spans="1:64">
      <c r="A36" s="24" t="s">
        <v>170</v>
      </c>
      <c r="B36" s="27">
        <v>21004398</v>
      </c>
      <c r="C36" s="25" t="s">
        <v>157</v>
      </c>
      <c r="D36" s="29">
        <v>0.186</v>
      </c>
      <c r="E36" s="37">
        <v>1.1900000000000001E-2</v>
      </c>
      <c r="F36" s="29">
        <v>0.19800000000000001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4" t="s">
        <v>171</v>
      </c>
      <c r="B37" s="27">
        <v>21004090</v>
      </c>
      <c r="C37" s="25" t="s">
        <v>157</v>
      </c>
      <c r="D37" s="25" t="s">
        <v>172</v>
      </c>
      <c r="E37" s="37">
        <v>1.1599999999999999E-2</v>
      </c>
      <c r="F37" s="29">
        <v>0.19800000000000001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52" t="s">
        <v>0</v>
      </c>
      <c r="B38" s="70"/>
      <c r="C38" s="73"/>
      <c r="D38" s="73"/>
      <c r="E38" s="139">
        <f>MIN(E36:E37)</f>
        <v>1.1599999999999999E-2</v>
      </c>
      <c r="F38" s="83">
        <f>MIN(F36:F37)</f>
        <v>0.19800000000000001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54" t="s">
        <v>1</v>
      </c>
      <c r="B39" s="74"/>
      <c r="C39" s="79"/>
      <c r="D39" s="79"/>
      <c r="E39" s="78">
        <f>MAX(E36:E37)</f>
        <v>1.1900000000000001E-2</v>
      </c>
      <c r="F39" s="85">
        <f>MAX(F36:F37)</f>
        <v>0.19800000000000001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ht="15.75" thickBot="1">
      <c r="A40" s="56" t="s">
        <v>2</v>
      </c>
      <c r="B40" s="65"/>
      <c r="C40" s="82"/>
      <c r="D40" s="82"/>
      <c r="E40" s="81">
        <f>MEDIAN(E36:E37)</f>
        <v>1.175E-2</v>
      </c>
      <c r="F40" s="86">
        <f>MEDIAN(F36:F37)</f>
        <v>0.19800000000000001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64" ht="15.75" thickBot="1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BI42"/>
      <c r="BJ42"/>
      <c r="BK42"/>
      <c r="BL42"/>
    </row>
    <row r="43" spans="1:64" s="2" customFormat="1" ht="60" customHeight="1">
      <c r="A43" s="38" t="s">
        <v>59</v>
      </c>
      <c r="B43" s="39" t="s">
        <v>3</v>
      </c>
      <c r="C43" s="40" t="s">
        <v>39</v>
      </c>
      <c r="D43" s="40" t="s">
        <v>44</v>
      </c>
      <c r="E43" s="40" t="s">
        <v>45</v>
      </c>
      <c r="F43" s="40" t="s">
        <v>46</v>
      </c>
      <c r="G43" s="40" t="s">
        <v>47</v>
      </c>
      <c r="H43" s="40" t="s">
        <v>177</v>
      </c>
      <c r="I43" s="40" t="s">
        <v>131</v>
      </c>
      <c r="J43" s="40" t="s">
        <v>132</v>
      </c>
      <c r="K43" s="40" t="s">
        <v>133</v>
      </c>
      <c r="L43" s="40" t="s">
        <v>134</v>
      </c>
      <c r="M43" s="40" t="s">
        <v>135</v>
      </c>
      <c r="N43" s="40" t="s">
        <v>136</v>
      </c>
    </row>
    <row r="44" spans="1:64" ht="15" customHeight="1">
      <c r="A44" s="87" t="s">
        <v>184</v>
      </c>
      <c r="B44" s="27">
        <v>21004172</v>
      </c>
      <c r="C44" s="28">
        <v>93.27</v>
      </c>
      <c r="D44" s="30"/>
      <c r="E44" s="30"/>
      <c r="F44" s="28"/>
      <c r="G44" s="30"/>
      <c r="H44" s="26"/>
      <c r="I44" s="89" t="s">
        <v>142</v>
      </c>
      <c r="J44" s="117">
        <v>1.34</v>
      </c>
      <c r="K44" s="29"/>
      <c r="L44" s="148"/>
      <c r="M44" s="51"/>
      <c r="N44" s="2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ht="15" customHeight="1">
      <c r="A45" s="87" t="s">
        <v>185</v>
      </c>
      <c r="B45" s="27">
        <v>21003542</v>
      </c>
      <c r="C45" s="25"/>
      <c r="D45" s="27"/>
      <c r="E45" s="27"/>
      <c r="F45" s="30"/>
      <c r="G45" s="27"/>
      <c r="H45" s="26"/>
      <c r="I45" s="117"/>
      <c r="J45" s="123"/>
      <c r="K45" s="25" t="s">
        <v>157</v>
      </c>
      <c r="L45" s="34">
        <v>0.193</v>
      </c>
      <c r="M45" s="51">
        <v>2.8500000000000001E-2</v>
      </c>
      <c r="N45" s="29">
        <v>0.221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ht="15" customHeight="1">
      <c r="A46" s="87" t="s">
        <v>186</v>
      </c>
      <c r="B46" s="27">
        <v>21003427</v>
      </c>
      <c r="C46" s="25"/>
      <c r="D46" s="30"/>
      <c r="E46" s="30"/>
      <c r="F46" s="28"/>
      <c r="G46" s="30"/>
      <c r="H46" s="26"/>
      <c r="I46" s="123"/>
      <c r="J46" s="88"/>
      <c r="K46" s="25" t="s">
        <v>157</v>
      </c>
      <c r="L46" s="26" t="s">
        <v>172</v>
      </c>
      <c r="M46" s="51">
        <v>1.2699999999999999E-2</v>
      </c>
      <c r="N46" s="29">
        <v>0.19900000000000001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ht="15" customHeight="1">
      <c r="A47" s="87" t="s">
        <v>27</v>
      </c>
      <c r="B47" s="27">
        <v>21004893</v>
      </c>
      <c r="C47" s="25"/>
      <c r="D47" s="25"/>
      <c r="E47" s="28"/>
      <c r="F47" s="27"/>
      <c r="G47" s="30"/>
      <c r="H47" s="35"/>
      <c r="I47" s="117"/>
      <c r="J47" s="123"/>
      <c r="K47" s="25" t="s">
        <v>181</v>
      </c>
      <c r="L47" s="34">
        <v>0.23499999999999999</v>
      </c>
      <c r="M47" s="51">
        <v>0.26800000000000002</v>
      </c>
      <c r="N47" s="29">
        <v>0.503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 ht="15" customHeight="1">
      <c r="A48" s="87" t="s">
        <v>180</v>
      </c>
      <c r="B48" s="27">
        <v>21005478</v>
      </c>
      <c r="C48" s="28">
        <v>93.41</v>
      </c>
      <c r="D48" s="37">
        <v>0.379</v>
      </c>
      <c r="E48" s="37">
        <v>0.22770000000000001</v>
      </c>
      <c r="F48" s="198">
        <v>6.8139999999999997E-3</v>
      </c>
      <c r="G48" s="36">
        <v>4.4049999999999999E-2</v>
      </c>
      <c r="H48" s="34">
        <v>1.3160000000000001</v>
      </c>
      <c r="I48" s="118"/>
      <c r="J48" s="123"/>
      <c r="K48" s="36"/>
      <c r="L48" s="148"/>
      <c r="M48" s="26"/>
      <c r="N48" s="2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ht="15" customHeight="1">
      <c r="A49" s="87" t="s">
        <v>180</v>
      </c>
      <c r="B49" s="27">
        <v>21004769</v>
      </c>
      <c r="C49" s="28">
        <v>87.4</v>
      </c>
      <c r="D49" s="25"/>
      <c r="E49" s="25"/>
      <c r="F49" s="25"/>
      <c r="G49" s="25"/>
      <c r="H49" s="26"/>
      <c r="I49" s="89" t="s">
        <v>143</v>
      </c>
      <c r="J49" s="117">
        <v>0.57999999999999996</v>
      </c>
      <c r="K49" s="36"/>
      <c r="L49" s="148"/>
      <c r="M49" s="51"/>
      <c r="N49" s="2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ht="15" customHeight="1">
      <c r="A50" s="87" t="s">
        <v>180</v>
      </c>
      <c r="B50" s="27">
        <v>21004448</v>
      </c>
      <c r="C50" s="28">
        <v>85.43</v>
      </c>
      <c r="D50" s="27"/>
      <c r="E50" s="25"/>
      <c r="F50" s="25"/>
      <c r="G50" s="27"/>
      <c r="H50" s="26"/>
      <c r="I50" s="89" t="s">
        <v>142</v>
      </c>
      <c r="J50" s="117">
        <v>0.76</v>
      </c>
      <c r="K50" s="29"/>
      <c r="L50" s="51"/>
      <c r="M50" s="51"/>
      <c r="N50" s="2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ht="15" customHeight="1">
      <c r="A51" s="87" t="s">
        <v>180</v>
      </c>
      <c r="B51" s="27">
        <v>21004411</v>
      </c>
      <c r="C51" s="28">
        <v>88.23</v>
      </c>
      <c r="D51" s="27"/>
      <c r="E51" s="28"/>
      <c r="F51" s="25"/>
      <c r="G51" s="28"/>
      <c r="H51" s="26"/>
      <c r="I51" s="89" t="s">
        <v>142</v>
      </c>
      <c r="J51" s="117">
        <v>0.34</v>
      </c>
      <c r="K51" s="29"/>
      <c r="L51" s="51"/>
      <c r="M51" s="51"/>
      <c r="N51" s="2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ht="15" customHeight="1">
      <c r="A52" s="87" t="s">
        <v>180</v>
      </c>
      <c r="B52" s="27">
        <v>21004421</v>
      </c>
      <c r="C52" s="28">
        <v>92.1</v>
      </c>
      <c r="D52" s="30"/>
      <c r="E52" s="30"/>
      <c r="F52" s="28"/>
      <c r="G52" s="30"/>
      <c r="H52" s="26"/>
      <c r="I52" s="89" t="s">
        <v>142</v>
      </c>
      <c r="J52" s="89" t="s">
        <v>142</v>
      </c>
      <c r="K52" s="29"/>
      <c r="L52" s="148"/>
      <c r="M52" s="51"/>
      <c r="N52" s="2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 ht="15" customHeight="1">
      <c r="A53" s="87" t="s">
        <v>180</v>
      </c>
      <c r="B53" s="27">
        <v>21004312</v>
      </c>
      <c r="C53" s="28">
        <v>92.41</v>
      </c>
      <c r="D53" s="30"/>
      <c r="E53" s="25"/>
      <c r="F53" s="25"/>
      <c r="G53" s="27"/>
      <c r="H53" s="26"/>
      <c r="I53" s="89" t="s">
        <v>142</v>
      </c>
      <c r="J53" s="117">
        <v>0.83</v>
      </c>
      <c r="K53" s="29"/>
      <c r="L53" s="148"/>
      <c r="M53" s="51"/>
      <c r="N53" s="25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 ht="15" customHeight="1">
      <c r="A54" s="87" t="s">
        <v>182</v>
      </c>
      <c r="B54" s="27">
        <v>21004386</v>
      </c>
      <c r="C54" s="28">
        <v>32.229999999999997</v>
      </c>
      <c r="D54" s="25"/>
      <c r="E54" s="25"/>
      <c r="F54" s="25"/>
      <c r="G54" s="27"/>
      <c r="H54" s="26"/>
      <c r="I54" s="89" t="s">
        <v>143</v>
      </c>
      <c r="J54" s="89" t="s">
        <v>143</v>
      </c>
      <c r="K54" s="29"/>
      <c r="L54" s="148"/>
      <c r="M54" s="51"/>
      <c r="N54" s="2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 ht="15" customHeight="1">
      <c r="A55" s="87" t="s">
        <v>182</v>
      </c>
      <c r="B55" s="27">
        <v>21004589</v>
      </c>
      <c r="C55" s="28">
        <v>27.76</v>
      </c>
      <c r="D55" s="25"/>
      <c r="E55" s="25"/>
      <c r="F55" s="25"/>
      <c r="G55" s="25"/>
      <c r="H55" s="35"/>
      <c r="I55" s="89" t="s">
        <v>142</v>
      </c>
      <c r="J55" s="89" t="s">
        <v>142</v>
      </c>
      <c r="K55" s="29"/>
      <c r="L55" s="148"/>
      <c r="M55" s="51"/>
      <c r="N55" s="2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 ht="15" customHeight="1">
      <c r="A56" s="87" t="s">
        <v>182</v>
      </c>
      <c r="B56" s="27">
        <v>21004405</v>
      </c>
      <c r="C56" s="28">
        <v>38.56</v>
      </c>
      <c r="D56" s="30"/>
      <c r="E56" s="30"/>
      <c r="F56" s="28"/>
      <c r="G56" s="30"/>
      <c r="H56" s="26"/>
      <c r="I56" s="89" t="s">
        <v>142</v>
      </c>
      <c r="J56" s="117">
        <v>2.6</v>
      </c>
      <c r="K56" s="29"/>
      <c r="L56" s="51"/>
      <c r="M56" s="51"/>
      <c r="N56" s="25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 ht="15" customHeight="1">
      <c r="A57" s="87" t="s">
        <v>182</v>
      </c>
      <c r="B57" s="27">
        <v>21004414</v>
      </c>
      <c r="C57" s="28">
        <v>93.02</v>
      </c>
      <c r="D57" s="30"/>
      <c r="E57" s="25"/>
      <c r="F57" s="25"/>
      <c r="G57" s="27"/>
      <c r="H57" s="26"/>
      <c r="I57" s="89" t="s">
        <v>142</v>
      </c>
      <c r="J57" s="89" t="s">
        <v>142</v>
      </c>
      <c r="K57" s="29"/>
      <c r="L57" s="148"/>
      <c r="M57" s="51"/>
      <c r="N57" s="25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ht="15" customHeight="1">
      <c r="A58" s="87" t="s">
        <v>183</v>
      </c>
      <c r="B58" s="27">
        <v>21004556</v>
      </c>
      <c r="C58" s="28">
        <v>86.52</v>
      </c>
      <c r="D58" s="30"/>
      <c r="E58" s="30"/>
      <c r="F58" s="28"/>
      <c r="G58" s="30"/>
      <c r="H58" s="26"/>
      <c r="I58" s="89" t="s">
        <v>142</v>
      </c>
      <c r="J58" s="89" t="s">
        <v>142</v>
      </c>
      <c r="K58" s="29"/>
      <c r="L58" s="51"/>
      <c r="M58" s="51"/>
      <c r="N58" s="25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>
      <c r="A59" s="52" t="s">
        <v>0</v>
      </c>
      <c r="B59" s="70"/>
      <c r="C59" s="71">
        <f>MIN(C44:C58)</f>
        <v>27.76</v>
      </c>
      <c r="D59" s="71"/>
      <c r="E59" s="71"/>
      <c r="F59" s="71"/>
      <c r="G59" s="91"/>
      <c r="H59" s="71"/>
      <c r="I59" s="119"/>
      <c r="J59" s="71">
        <f>MIN(J44:J58)</f>
        <v>0.34</v>
      </c>
      <c r="K59" s="145"/>
      <c r="L59" s="119">
        <f>MIN(L44:L58)</f>
        <v>0.193</v>
      </c>
      <c r="M59" s="139">
        <f>MIN(M44:M58)</f>
        <v>1.2699999999999999E-2</v>
      </c>
      <c r="N59" s="119">
        <f>MIN(N44:N58)</f>
        <v>0.19900000000000001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A60" s="54" t="s">
        <v>1</v>
      </c>
      <c r="B60" s="74"/>
      <c r="C60" s="75">
        <f>MAX(C44:C58)</f>
        <v>93.41</v>
      </c>
      <c r="D60" s="92"/>
      <c r="E60" s="92"/>
      <c r="F60" s="77"/>
      <c r="G60" s="92"/>
      <c r="H60" s="92"/>
      <c r="I60" s="121"/>
      <c r="J60" s="75">
        <f>MAX(J44:J58)</f>
        <v>2.6</v>
      </c>
      <c r="K60" s="146"/>
      <c r="L60" s="121">
        <f>MAX(L44:L58)</f>
        <v>0.23499999999999999</v>
      </c>
      <c r="M60" s="78">
        <f>MAX(M44:M58)</f>
        <v>0.26800000000000002</v>
      </c>
      <c r="N60" s="121">
        <f>MAX(N44:N58)</f>
        <v>0.503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ht="15.75" thickBot="1">
      <c r="A61" s="56" t="s">
        <v>2</v>
      </c>
      <c r="B61" s="65"/>
      <c r="C61" s="66">
        <f>MEDIAN(C44:C58)</f>
        <v>87.814999999999998</v>
      </c>
      <c r="D61" s="68"/>
      <c r="E61" s="68"/>
      <c r="F61" s="66"/>
      <c r="G61" s="67"/>
      <c r="H61" s="67"/>
      <c r="I61" s="122"/>
      <c r="J61" s="66">
        <f>MEDIAN(J44:J58)</f>
        <v>0.79499999999999993</v>
      </c>
      <c r="K61" s="147"/>
      <c r="L61" s="122">
        <f>MEDIAN(L44:L58)</f>
        <v>0.214</v>
      </c>
      <c r="M61" s="81">
        <f>MEDIAN(M44:M58)</f>
        <v>2.8500000000000001E-2</v>
      </c>
      <c r="N61" s="122">
        <f>MEDIAN(N44:N58)</f>
        <v>0.221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>
      <c r="A63" s="13" t="s">
        <v>33</v>
      </c>
    </row>
    <row r="64" spans="1:64">
      <c r="A64" t="s">
        <v>34</v>
      </c>
    </row>
    <row r="68" spans="1:1">
      <c r="A68" s="13"/>
    </row>
    <row r="76" spans="1:1">
      <c r="A76" s="13"/>
    </row>
  </sheetData>
  <sheetProtection algorithmName="SHA-512" hashValue="GDMrsFufDl0WozU01J74bQyWluAL1kbs9cZxVYG292XUMvwnrUB7cXaAUFoM05i0JjubQEHJoL1yyXnIT4ja4Q==" saltValue="mim1dJZFe+/rjsOJljGW5g==" spinCount="100000" sheet="1" objects="1" scenarios="1"/>
  <sortState xmlns:xlrd2="http://schemas.microsoft.com/office/spreadsheetml/2017/richdata2" ref="A44:BL58">
    <sortCondition ref="A44:A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2" sqref="D2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8" t="s">
        <v>145</v>
      </c>
    </row>
    <row r="2" spans="2:6">
      <c r="B2" s="9" t="s">
        <v>32</v>
      </c>
    </row>
    <row r="3" spans="2:6" ht="15.75" thickBot="1"/>
    <row r="4" spans="2:6" ht="45" customHeight="1" thickBot="1">
      <c r="B4" s="93"/>
      <c r="C4" s="94" t="s">
        <v>8</v>
      </c>
      <c r="D4" s="95" t="s">
        <v>9</v>
      </c>
      <c r="E4" s="95" t="s">
        <v>10</v>
      </c>
      <c r="F4" s="96" t="s">
        <v>11</v>
      </c>
    </row>
    <row r="5" spans="2:6" ht="24.95" customHeight="1" thickTop="1">
      <c r="B5" s="97"/>
      <c r="C5" s="98" t="s">
        <v>12</v>
      </c>
      <c r="D5" s="99">
        <v>0</v>
      </c>
      <c r="E5" s="99"/>
      <c r="F5" s="153"/>
    </row>
    <row r="6" spans="2:6" ht="24.95" customHeight="1">
      <c r="B6" s="100"/>
      <c r="C6" s="101" t="s">
        <v>13</v>
      </c>
      <c r="D6" s="102">
        <v>1</v>
      </c>
      <c r="E6" s="102">
        <v>0</v>
      </c>
      <c r="F6" s="107"/>
    </row>
    <row r="7" spans="2:6" ht="24.95" customHeight="1">
      <c r="B7" s="100"/>
      <c r="C7" s="101" t="s">
        <v>14</v>
      </c>
      <c r="D7" s="102">
        <v>0</v>
      </c>
      <c r="E7" s="102"/>
      <c r="F7" s="107"/>
    </row>
    <row r="8" spans="2:6" ht="24.95" customHeight="1">
      <c r="B8" s="100"/>
      <c r="C8" s="103" t="s">
        <v>15</v>
      </c>
      <c r="D8" s="104">
        <v>0</v>
      </c>
      <c r="E8" s="104"/>
      <c r="F8" s="154"/>
    </row>
    <row r="9" spans="2:6" ht="24.95" customHeight="1">
      <c r="B9" s="100"/>
      <c r="C9" s="101" t="s">
        <v>16</v>
      </c>
      <c r="D9" s="102">
        <v>0</v>
      </c>
      <c r="E9" s="102"/>
      <c r="F9" s="107"/>
    </row>
    <row r="10" spans="2:6" ht="24.95" customHeight="1">
      <c r="B10" s="100"/>
      <c r="C10" s="105" t="s">
        <v>17</v>
      </c>
      <c r="D10" s="106">
        <v>12</v>
      </c>
      <c r="E10" s="106">
        <v>0</v>
      </c>
      <c r="F10" s="155"/>
    </row>
    <row r="11" spans="2:6" ht="24.95" customHeight="1">
      <c r="B11" s="100"/>
      <c r="C11" s="101" t="s">
        <v>18</v>
      </c>
      <c r="D11" s="102">
        <v>0</v>
      </c>
      <c r="E11" s="102"/>
      <c r="F11" s="107"/>
    </row>
    <row r="12" spans="2:6" ht="24.95" customHeight="1">
      <c r="B12" s="100"/>
      <c r="C12" s="105" t="s">
        <v>19</v>
      </c>
      <c r="D12" s="106">
        <v>0</v>
      </c>
      <c r="E12" s="106"/>
      <c r="F12" s="155"/>
    </row>
    <row r="13" spans="2:6" ht="24.95" customHeight="1">
      <c r="B13" s="100"/>
      <c r="C13" s="101" t="s">
        <v>20</v>
      </c>
      <c r="D13" s="102">
        <v>1</v>
      </c>
      <c r="E13" s="102">
        <v>0</v>
      </c>
      <c r="F13" s="107"/>
    </row>
    <row r="14" spans="2:6" ht="24.95" customHeight="1">
      <c r="B14" s="100"/>
      <c r="C14" s="105" t="s">
        <v>21</v>
      </c>
      <c r="D14" s="106">
        <v>1</v>
      </c>
      <c r="E14" s="106">
        <v>0</v>
      </c>
      <c r="F14" s="155"/>
    </row>
    <row r="15" spans="2:6" ht="24.95" customHeight="1">
      <c r="B15" s="100"/>
      <c r="C15" s="101" t="s">
        <v>22</v>
      </c>
      <c r="D15" s="102">
        <v>0</v>
      </c>
      <c r="E15" s="102"/>
      <c r="F15" s="107"/>
    </row>
    <row r="16" spans="2:6" ht="24.95" customHeight="1">
      <c r="B16" s="100"/>
      <c r="C16" s="108" t="s">
        <v>23</v>
      </c>
      <c r="D16" s="109">
        <v>1</v>
      </c>
      <c r="E16" s="109">
        <v>0</v>
      </c>
      <c r="F16" s="156"/>
    </row>
    <row r="17" spans="2:6" ht="24.95" customHeight="1" thickBot="1">
      <c r="B17" s="110"/>
      <c r="C17" s="111" t="s">
        <v>24</v>
      </c>
      <c r="D17" s="112">
        <v>1</v>
      </c>
      <c r="E17" s="112">
        <v>1</v>
      </c>
      <c r="F17" s="157">
        <v>1</v>
      </c>
    </row>
  </sheetData>
  <sheetProtection algorithmName="SHA-512" hashValue="3WMhKUP6iJRiO5mudOK9q3tYKTxIpODZNGk5a8wKL4Uq3LaOZQkoXCHddmRtvyuDzZMdPJIuDXsujtR9Jz6Xgg==" saltValue="h2Nu+2EOIrdMhQGnxmDj0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B2" sqref="B2:I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8" t="s">
        <v>145</v>
      </c>
    </row>
    <row r="2" spans="2:9">
      <c r="B2" s="202" t="s">
        <v>35</v>
      </c>
      <c r="C2" s="202"/>
      <c r="D2" s="202"/>
      <c r="E2" s="202"/>
      <c r="F2" s="202"/>
      <c r="G2" s="202"/>
      <c r="H2" s="202"/>
      <c r="I2" s="202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5"/>
      <c r="C4" s="94" t="s">
        <v>25</v>
      </c>
      <c r="D4" s="199" t="s">
        <v>9</v>
      </c>
      <c r="E4" s="199"/>
      <c r="F4" s="199" t="s">
        <v>10</v>
      </c>
      <c r="G4" s="199"/>
      <c r="H4" s="199" t="s">
        <v>11</v>
      </c>
      <c r="I4" s="200"/>
    </row>
    <row r="5" spans="2:9" ht="24.95" customHeight="1" thickTop="1">
      <c r="B5" s="113"/>
      <c r="C5" s="105" t="s">
        <v>26</v>
      </c>
      <c r="D5" s="203">
        <v>0</v>
      </c>
      <c r="E5" s="203"/>
      <c r="F5" s="203"/>
      <c r="G5" s="203"/>
      <c r="H5" s="208"/>
      <c r="I5" s="209"/>
    </row>
    <row r="6" spans="2:9" ht="24.95" customHeight="1">
      <c r="B6" s="113"/>
      <c r="C6" s="105" t="s">
        <v>27</v>
      </c>
      <c r="D6" s="203">
        <v>0</v>
      </c>
      <c r="E6" s="203"/>
      <c r="F6" s="203"/>
      <c r="G6" s="203"/>
      <c r="H6" s="210"/>
      <c r="I6" s="211"/>
    </row>
    <row r="7" spans="2:9" ht="24.95" customHeight="1" thickBot="1">
      <c r="B7" s="114"/>
      <c r="C7" s="111" t="s">
        <v>28</v>
      </c>
      <c r="D7" s="201">
        <v>0</v>
      </c>
      <c r="E7" s="201"/>
      <c r="F7" s="201"/>
      <c r="G7" s="201"/>
      <c r="H7" s="212"/>
      <c r="I7" s="213"/>
    </row>
    <row r="10" spans="2:9">
      <c r="B10" s="202" t="s">
        <v>36</v>
      </c>
      <c r="C10" s="202"/>
      <c r="D10" s="202"/>
      <c r="E10" s="202"/>
      <c r="F10" s="202"/>
      <c r="G10" s="202"/>
      <c r="H10" s="202"/>
      <c r="I10" s="202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6"/>
      <c r="C12" s="94" t="s">
        <v>25</v>
      </c>
      <c r="D12" s="199" t="s">
        <v>9</v>
      </c>
      <c r="E12" s="199"/>
      <c r="F12" s="199" t="s">
        <v>10</v>
      </c>
      <c r="G12" s="199"/>
      <c r="H12" s="199" t="s">
        <v>11</v>
      </c>
      <c r="I12" s="200"/>
    </row>
    <row r="13" spans="2:9" ht="24.95" customHeight="1" thickTop="1">
      <c r="B13" s="113"/>
      <c r="C13" s="105" t="s">
        <v>31</v>
      </c>
      <c r="D13" s="203">
        <v>0</v>
      </c>
      <c r="E13" s="203"/>
      <c r="F13" s="203"/>
      <c r="G13" s="203"/>
      <c r="H13" s="204"/>
      <c r="I13" s="205"/>
    </row>
    <row r="14" spans="2:9" ht="24.95" customHeight="1" thickBot="1">
      <c r="B14" s="114"/>
      <c r="C14" s="111" t="s">
        <v>28</v>
      </c>
      <c r="D14" s="201">
        <v>0</v>
      </c>
      <c r="E14" s="201"/>
      <c r="F14" s="201"/>
      <c r="G14" s="201"/>
      <c r="H14" s="206"/>
      <c r="I14" s="207"/>
    </row>
  </sheetData>
  <sheetProtection algorithmName="SHA-512" hashValue="ZJZ9R60VO0NDhXbtGn1jx2dBZy03UoKacQDEQpQQ0FISZuGzwycbFZFPonKFEGz7vm5CDodSJ9bphOf21adGjg==" saltValue="gop6uhMpyA4YTeFMxUlFk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8"/>
  <sheetViews>
    <sheetView showGridLines="0" zoomScale="80" zoomScaleNormal="80" workbookViewId="0">
      <selection activeCell="F2" sqref="F2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158" t="s">
        <v>145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20" t="s">
        <v>56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115"/>
      <c r="C4" s="94" t="s">
        <v>25</v>
      </c>
      <c r="D4" s="199" t="s">
        <v>9</v>
      </c>
      <c r="E4" s="199"/>
      <c r="F4" s="199" t="s">
        <v>10</v>
      </c>
      <c r="G4" s="199"/>
      <c r="H4" s="199" t="s">
        <v>11</v>
      </c>
      <c r="I4" s="20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113"/>
      <c r="C5" s="105" t="s">
        <v>57</v>
      </c>
      <c r="D5" s="203">
        <v>0</v>
      </c>
      <c r="E5" s="203"/>
      <c r="F5" s="203"/>
      <c r="G5" s="203"/>
      <c r="H5" s="208"/>
      <c r="I5" s="20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113"/>
      <c r="C6" s="105" t="s">
        <v>58</v>
      </c>
      <c r="D6" s="203">
        <v>0</v>
      </c>
      <c r="E6" s="203"/>
      <c r="F6" s="203"/>
      <c r="G6" s="203"/>
      <c r="H6" s="210"/>
      <c r="I6" s="2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114"/>
      <c r="C7" s="111" t="s">
        <v>28</v>
      </c>
      <c r="D7" s="201">
        <v>1</v>
      </c>
      <c r="E7" s="201"/>
      <c r="F7" s="201">
        <v>0</v>
      </c>
      <c r="G7" s="201"/>
      <c r="H7" s="212"/>
      <c r="I7" s="2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</sheetData>
  <sheetProtection algorithmName="SHA-512" hashValue="wSRZpIZ1CA6V1iUb4WX4iQRsW2ckxgaQErYT/usiMLIIrjFFD/V+zYhr9NFsm+G2IBvboxP8wYPdvy942paFSg==" saltValue="y9CrLGNiZB/dZQ07sh7HyQ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2022-02-17T12:23:38Z</dcterms:modified>
</cp:coreProperties>
</file>