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050" activeTab="0"/>
  </bookViews>
  <sheets>
    <sheet name="Tabulka B" sheetId="1" r:id="rId1"/>
    <sheet name="Tabulka H" sheetId="2" r:id="rId2"/>
    <sheet name="Grafy Č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<sst xmlns="http://schemas.openxmlformats.org/spreadsheetml/2006/main" count="426" uniqueCount="280">
  <si>
    <t>Nákup mléka, smetany a ostatních produktů mlékárnami v roce 2013</t>
  </si>
  <si>
    <t>Množství (1000 t)</t>
  </si>
  <si>
    <t>Obsah mléčného tuku (t)</t>
  </si>
  <si>
    <t>Obsah bílkovin (t)</t>
  </si>
  <si>
    <t>Kravské mléko nakoupené od zemědělců v ČR</t>
  </si>
  <si>
    <t>poznámka: hlavní osa v logaritmickém měřítku s jednotkou 10</t>
  </si>
  <si>
    <t>Nákup plnotučného  mléka, včetně syrového mléka z EU a třetích zemí</t>
  </si>
  <si>
    <t>Nákup smetany z EU a třetích zemí</t>
  </si>
  <si>
    <t>Nákup ostatních produktů (sýry přírodní celkem) z EU a třetích zemí</t>
  </si>
  <si>
    <t>Výroba a užití mléka ve vybraných mlékárenských výrobcích v roce 2013</t>
  </si>
  <si>
    <t>Výrobky z čerstvého mléka</t>
  </si>
  <si>
    <t>Množství výrobku (t)</t>
  </si>
  <si>
    <t>Zpracované mléko celkem (t)</t>
  </si>
  <si>
    <t>Konzumní mléko</t>
  </si>
  <si>
    <t>Plnotučné mléko celkem</t>
  </si>
  <si>
    <t>Polotučné mléko celkem</t>
  </si>
  <si>
    <t>Odtučněné mléko celkem</t>
  </si>
  <si>
    <t>Podmáslí neochucené, bez přísad</t>
  </si>
  <si>
    <t>Smetana celkem</t>
  </si>
  <si>
    <t>Kysané výrobky celkem</t>
  </si>
  <si>
    <t>Nápoje na bázi mléka</t>
  </si>
  <si>
    <t>Ostatní čerstvé výrobky (dezerty, mléčná rýže, mléčná krupice, pudinky, mražené krémy)</t>
  </si>
  <si>
    <t xml:space="preserve">Výrobky z technologicky zpracovaného mléka </t>
  </si>
  <si>
    <t>Množství (t)</t>
  </si>
  <si>
    <t>Zahuštěné mléko celkem</t>
  </si>
  <si>
    <t>Suš. smetana, suš.plnotučné mléko, suš. částečně odtuč. mléko</t>
  </si>
  <si>
    <t>sušené plnotučné mléko</t>
  </si>
  <si>
    <t>Sušené odtučněné mléko</t>
  </si>
  <si>
    <t>sušené odtučněné mléko</t>
  </si>
  <si>
    <t>Máslo a ostatní výrobky z mléčného tuku vyjádřené v máselném ekvivalentu</t>
  </si>
  <si>
    <t>Máslo</t>
  </si>
  <si>
    <t>máslo</t>
  </si>
  <si>
    <t>Přírodní sýry celkem</t>
  </si>
  <si>
    <t>Měkké sýry</t>
  </si>
  <si>
    <t>Polotvrdé sýry</t>
  </si>
  <si>
    <t>Čerstvé sýry</t>
  </si>
  <si>
    <t>Tavené sýry</t>
  </si>
  <si>
    <t>Syrovátka celkem vyjádřená v ekvivalentu tekuté syrovátky</t>
  </si>
  <si>
    <t>Vývoz mléka a smetany do zahraničí</t>
  </si>
  <si>
    <t>Jiné použití (mléko v obalech o objemu nad 2 l pro velkoobchod a gastro)</t>
  </si>
  <si>
    <t xml:space="preserve">Srovnání objemu výroby  mlékárenských výrobků v tis. tun -  časová řada 2010, 2011, 2012, 2013, index 2013/2012 </t>
  </si>
  <si>
    <t>Druh výrobku</t>
  </si>
  <si>
    <t>2010                       množství (1000 t)</t>
  </si>
  <si>
    <t>2011                       množství (1000 t)</t>
  </si>
  <si>
    <t>2012                       množství (1000 t)</t>
  </si>
  <si>
    <t>2013                       množství (1000 t)</t>
  </si>
  <si>
    <t>index 2013/2012</t>
  </si>
  <si>
    <t>nárůst                                       /pokles výroby v %</t>
  </si>
  <si>
    <t>Syrové mléko</t>
  </si>
  <si>
    <t>C</t>
  </si>
  <si>
    <t>Mléčné nápoje ostatní celkem</t>
  </si>
  <si>
    <t>Sušená smetana, sušené plnotučné mléko, sušené částečně odtučněné mléko</t>
  </si>
  <si>
    <t>Ostatní výrobky na bázi mléka celkem (permeát, retentát, tavené analogy, syrovátková smetana )</t>
  </si>
  <si>
    <t>Vývoz mléka a smetany do zahraničí realizované mlékárnami*</t>
  </si>
  <si>
    <t>* nezahrnuje odbytová družstva</t>
  </si>
  <si>
    <t>Obsah bílkovin z kravského mléka ve vybraných mlékárenských výrobcích - výroba 2013</t>
  </si>
  <si>
    <t xml:space="preserve">Obsah bílkovin ve zpracovaném mléku - vstup mléčné suroviny (t) </t>
  </si>
  <si>
    <t>Plnotučné mléko</t>
  </si>
  <si>
    <t>Polotučné mléko</t>
  </si>
  <si>
    <t>Podmáslí</t>
  </si>
  <si>
    <t>Smetana</t>
  </si>
  <si>
    <t>Zahuštěné mléko</t>
  </si>
  <si>
    <t>Sušené plnotučné mléko</t>
  </si>
  <si>
    <t>Máslo a ostatní výrobky z mléčného tuku</t>
  </si>
  <si>
    <t>Přírodní sýry z kravského mléka</t>
  </si>
  <si>
    <t>Syrovátka vyjádřená v ekvivalentu tekuté syrovátky</t>
  </si>
  <si>
    <t>C   Nelze zveřejnit z důvody ochrany důvěrných údajů/Confidential, not publishable.</t>
  </si>
  <si>
    <t>*  Sběr a předávání údajů jsou nepovinné/Data collection and transfer optional.</t>
  </si>
  <si>
    <t>Celkem/Total</t>
  </si>
  <si>
    <t>MC900</t>
  </si>
  <si>
    <t>Statistický rozdíl/Differences</t>
  </si>
  <si>
    <t>MC600</t>
  </si>
  <si>
    <t xml:space="preserve">Jiné použití (mléko v obalech o objemu nad 2 l pro velkoobchod, gastro, potravinářský průmysl)/Other uses (milk in bulk or containers of more than 2 l for food industry) </t>
  </si>
  <si>
    <t>MC500</t>
  </si>
  <si>
    <t>z toho členské země EU/of which member states</t>
  </si>
  <si>
    <t>MC410</t>
  </si>
  <si>
    <t>Vývoz mléka a smetany do zahraničí/Exports and intra-Community dispatches of milk and cream in bulk</t>
  </si>
  <si>
    <t>MC400</t>
  </si>
  <si>
    <t>Odstředěné mléko a podmáslí vrácené zemědělcům/Skimmed-milk and buttermilk returned to farms</t>
  </si>
  <si>
    <t>MC320</t>
  </si>
  <si>
    <t>Ostatní výrobky na bázi mléka celkem (permeát, retentát, zahuštěné odstředěné mléko, tavené analogy, syrovátková smetana )/Other manufactured products (permeat, retentat, concentrated skimmed milk, analogues, whey cream)</t>
  </si>
  <si>
    <t>MC280</t>
  </si>
  <si>
    <t>Laktalbumin/Lactalbumin</t>
  </si>
  <si>
    <t>MC275</t>
  </si>
  <si>
    <t>Laktóza/Lactose</t>
  </si>
  <si>
    <t>MC274</t>
  </si>
  <si>
    <t xml:space="preserve">sušená syrovátka/whey in powdered or block form </t>
  </si>
  <si>
    <t>MC273</t>
  </si>
  <si>
    <t>zahuštěná syrovátka/whey delivered in the concentrated state</t>
  </si>
  <si>
    <t>MC272</t>
  </si>
  <si>
    <t>syrovátka dodaná v tekutém stavu/whey delivered in the liquid state</t>
  </si>
  <si>
    <t>v tom</t>
  </si>
  <si>
    <t>MC271</t>
  </si>
  <si>
    <t>Syrovátka celkem vyjádřená v ekvivalentu tekuté syrovátky/Whey total in the liquid whey equivalent</t>
  </si>
  <si>
    <t>MC270</t>
  </si>
  <si>
    <t>Kasein a kaseináty/Casein and caseinates</t>
  </si>
  <si>
    <t>MC260</t>
  </si>
  <si>
    <t>Tavené sýry/Processed cheese</t>
  </si>
  <si>
    <t>MC250</t>
  </si>
  <si>
    <t>Čerstvé sýry/Fresh cheese</t>
  </si>
  <si>
    <t>MC296</t>
  </si>
  <si>
    <t>Extra tvrdé sýry/Very hard cheese</t>
  </si>
  <si>
    <t>MC295</t>
  </si>
  <si>
    <t>Tvrdé sýry/Hard cheese</t>
  </si>
  <si>
    <t>MC294</t>
  </si>
  <si>
    <t>Polotvrdé sýry/Medium-hard cheese</t>
  </si>
  <si>
    <t>MC293</t>
  </si>
  <si>
    <t>Poloměkké sýry/Medium-soft cheese</t>
  </si>
  <si>
    <t>MC292</t>
  </si>
  <si>
    <t>Měkké sýry/Soft cheese</t>
  </si>
  <si>
    <t>MC291</t>
  </si>
  <si>
    <t>Skupiny přírodních sýrů podle tvrdosti/Cheese subdivisions into main hardness categories</t>
  </si>
  <si>
    <t>MC290</t>
  </si>
  <si>
    <t>ostatní sýry vyrobené ze směsného mléka nebo buvolího mléka/others mixed or cheese from buffalos´milk</t>
  </si>
  <si>
    <t>MC249</t>
  </si>
  <si>
    <t>sýry vyrobené z kozího mléka/cheese from goats´milk</t>
  </si>
  <si>
    <t>MC243</t>
  </si>
  <si>
    <t>sýry vyrobené z ovčího mléka/cheese from ewes´milk</t>
  </si>
  <si>
    <t>MC242</t>
  </si>
  <si>
    <t>sýry vyrobené z kravského mléka/cheese from cows´milk</t>
  </si>
  <si>
    <t>MC241</t>
  </si>
  <si>
    <t>Přírodní sýry celkem/Cheese total</t>
  </si>
  <si>
    <t>MC240</t>
  </si>
  <si>
    <t>ostatní/other</t>
  </si>
  <si>
    <t>MC2392</t>
  </si>
  <si>
    <t>máslo se sníženým obsahem mléčného tuku/reduced fat butter</t>
  </si>
  <si>
    <t>MC2391</t>
  </si>
  <si>
    <t>Ostatní výrobky z mléčného tuku/Other yellow fat dairy products</t>
  </si>
  <si>
    <t>MC239</t>
  </si>
  <si>
    <t>přepuštěné máslo a máselný olej/rendered butter and butteroil</t>
  </si>
  <si>
    <t>MC232</t>
  </si>
  <si>
    <t>syrovátkové máslo/whey butter*</t>
  </si>
  <si>
    <t>MC2313</t>
  </si>
  <si>
    <t>rekombinované máslo/recombined butter*</t>
  </si>
  <si>
    <t>MC2312</t>
  </si>
  <si>
    <t>tradiční máslo/traditional butter*</t>
  </si>
  <si>
    <t>MC2311</t>
  </si>
  <si>
    <t>máslo/butter</t>
  </si>
  <si>
    <t>MC231</t>
  </si>
  <si>
    <t xml:space="preserve">Máslo a ostatní výrobky z mléčného tuku celkem vyjádřené v máselném ekvivalentu/Butter and other yellow fat dairy products total in a butter equivalent </t>
  </si>
  <si>
    <t>MC203</t>
  </si>
  <si>
    <t>ostatní výrobky ze sušeného mléka/other powder products</t>
  </si>
  <si>
    <t>MC229</t>
  </si>
  <si>
    <t>sušené podmáslí/buttermilk powder</t>
  </si>
  <si>
    <t>MC225</t>
  </si>
  <si>
    <t>sušené odtučněné mléko/skimmed milk powder</t>
  </si>
  <si>
    <t>MC224</t>
  </si>
  <si>
    <t>sušené částečně odtučněné a polotučné mléko/partly skimmed milk powder</t>
  </si>
  <si>
    <t>MC223</t>
  </si>
  <si>
    <t>sušené plnotučné mléko/whole milk powder</t>
  </si>
  <si>
    <t>MC222</t>
  </si>
  <si>
    <t>sušená smetana/cream milk powder</t>
  </si>
  <si>
    <t>MC221</t>
  </si>
  <si>
    <t>Výrobky ze sušeného mléka celkem/Powdered dairy products total</t>
  </si>
  <si>
    <t>MC220</t>
  </si>
  <si>
    <t>slazené/sweetened</t>
  </si>
  <si>
    <t>MC212</t>
  </si>
  <si>
    <t>neslazené/unsweetened</t>
  </si>
  <si>
    <t>MC211</t>
  </si>
  <si>
    <t>Zahuštěné mléko celkem/Concentrated milk total</t>
  </si>
  <si>
    <t>MC210</t>
  </si>
  <si>
    <t>Výrobky z technologicky zpracovaného mléka celkem/Manufactured products total</t>
  </si>
  <si>
    <t>MC200</t>
  </si>
  <si>
    <t>Ostatní čerstvé výrobky (dezerty, mléčná rýže, mléčná krupice, pudinky, mražené krémy)/Other fresh products</t>
  </si>
  <si>
    <t>MC160</t>
  </si>
  <si>
    <t>Mléčné nápoje ostatní celkem/Drinks with a milk base</t>
  </si>
  <si>
    <t>MC150</t>
  </si>
  <si>
    <t>bez přísad/without additives</t>
  </si>
  <si>
    <t>MC142</t>
  </si>
  <si>
    <t>s přísadami/with additives</t>
  </si>
  <si>
    <t>MC141</t>
  </si>
  <si>
    <t>Kysané výrobky celkem/Acidified milk total</t>
  </si>
  <si>
    <t>MC140</t>
  </si>
  <si>
    <t>smetana o obsahu tuku nad 29% hmotn./of fat content over 29%</t>
  </si>
  <si>
    <t>MC136</t>
  </si>
  <si>
    <t>smetana o obsahu tuku nejvýše 29% hmotn./of fat content not exceeding 29%</t>
  </si>
  <si>
    <t>MC135</t>
  </si>
  <si>
    <t>Smetana celkem/Cream</t>
  </si>
  <si>
    <t>MC130</t>
  </si>
  <si>
    <t>Podmáslí neochucené, bez přísad/Buttermilk without additives</t>
  </si>
  <si>
    <t>MC120</t>
  </si>
  <si>
    <t>ošetřené UHT/uperized</t>
  </si>
  <si>
    <t>MC944</t>
  </si>
  <si>
    <t>sterilované/sterilized</t>
  </si>
  <si>
    <t>MC934</t>
  </si>
  <si>
    <t>pasterované/pasteurized</t>
  </si>
  <si>
    <t>MC924</t>
  </si>
  <si>
    <t>Odtučněné mléko celkem/Skimmed milk total</t>
  </si>
  <si>
    <t>MC114</t>
  </si>
  <si>
    <t>MC943</t>
  </si>
  <si>
    <t>MC933</t>
  </si>
  <si>
    <t>MC923</t>
  </si>
  <si>
    <t>Polotučné mléko celkem/Semi-skimmed milk total</t>
  </si>
  <si>
    <t>MC113</t>
  </si>
  <si>
    <t>MC942</t>
  </si>
  <si>
    <t>MC932</t>
  </si>
  <si>
    <t>MC922</t>
  </si>
  <si>
    <t>Plnotučné mléko celkem/Whole milk total</t>
  </si>
  <si>
    <t>MC112</t>
  </si>
  <si>
    <t>Syrové mléko/Raw milk</t>
  </si>
  <si>
    <t>MC111</t>
  </si>
  <si>
    <t>Konzumní mléko/Drinking milk</t>
  </si>
  <si>
    <t>MC110</t>
  </si>
  <si>
    <t>Výrobky z čerstvého mléka celkem/Fresh products total</t>
  </si>
  <si>
    <t>MC100</t>
  </si>
  <si>
    <r>
      <t xml:space="preserve">Odstředěné mléko (1000 t) </t>
    </r>
    <r>
      <rPr>
        <sz val="8"/>
        <rFont val="Arial"/>
        <family val="2"/>
      </rPr>
      <t>[USM]</t>
    </r>
  </si>
  <si>
    <r>
      <t xml:space="preserve">Plnotučné mléko (1000 t) </t>
    </r>
    <r>
      <rPr>
        <sz val="8"/>
        <rFont val="Arial"/>
        <family val="2"/>
      </rPr>
      <t>[UWM]</t>
    </r>
  </si>
  <si>
    <t>Zpracované mléko/Input of</t>
  </si>
  <si>
    <t>Obsah mléčného tuku/Fat content (t)</t>
  </si>
  <si>
    <t>Množství/Quantities                             (1000 t)</t>
  </si>
  <si>
    <t>Mlékárenská výroba/Utilization</t>
  </si>
  <si>
    <t>Kód výrobku</t>
  </si>
  <si>
    <t xml:space="preserve"> </t>
  </si>
  <si>
    <t>MC029</t>
  </si>
  <si>
    <t>Ostatní produkty (celkem)/Other products (total)</t>
  </si>
  <si>
    <t>MC019</t>
  </si>
  <si>
    <t>MC025</t>
  </si>
  <si>
    <t>Smetana/Cream</t>
  </si>
  <si>
    <t>MC015</t>
  </si>
  <si>
    <t>MC024</t>
  </si>
  <si>
    <t xml:space="preserve">Odstředěné mléko/Skimmed milk </t>
  </si>
  <si>
    <t>MC014</t>
  </si>
  <si>
    <t>MC020</t>
  </si>
  <si>
    <t>Plnotučné mléko, včetně syrového mléka/Whole milk including raw milk</t>
  </si>
  <si>
    <t>MC010</t>
  </si>
  <si>
    <t>Nákup mléka a ostatních produktů ze zahraničí/Imports of milk and other products:</t>
  </si>
  <si>
    <t>Ostatní produkty/Other products</t>
  </si>
  <si>
    <t>MC009</t>
  </si>
  <si>
    <t>Odstředěné mléko a podmáslí/Skimmed milk and buttermilk</t>
  </si>
  <si>
    <t>MC006</t>
  </si>
  <si>
    <t>MC005</t>
  </si>
  <si>
    <t>Buvolí mléko/Buffalo milk</t>
  </si>
  <si>
    <t>MC004</t>
  </si>
  <si>
    <t>Kozí mléko/Goats´milk</t>
  </si>
  <si>
    <t>MC003</t>
  </si>
  <si>
    <t>Ovčí mléko/Ewes´milk</t>
  </si>
  <si>
    <t>MC002</t>
  </si>
  <si>
    <t xml:space="preserve">Kravské mléko/cows´milk  </t>
  </si>
  <si>
    <t>MC001</t>
  </si>
  <si>
    <t>Nákup kravského mléka a ostatní produkce v ČR/Purchases from CZ:</t>
  </si>
  <si>
    <t>Obsah bílkovin/                                         Protein content                               (t)</t>
  </si>
  <si>
    <t>Množství/Quantities                                 (1000 t)</t>
  </si>
  <si>
    <t>Nákup/Availabilities</t>
  </si>
  <si>
    <t>Kód výrobku/                                                               product code</t>
  </si>
  <si>
    <t>Rok/reference period: 2013</t>
  </si>
  <si>
    <t>Kód ČS: CZ</t>
  </si>
  <si>
    <t xml:space="preserve">Availabilites and utilization of milk in daires in reference period 2013 (excluding all trade in raw materials and  intermediate products) </t>
  </si>
  <si>
    <t xml:space="preserve">(bez vnitrostátního obchodu s mléčnou surovinou a polotovary) </t>
  </si>
  <si>
    <t xml:space="preserve">Zdroje a užití mléka  v mlékárnách v referenčním roce 2013 </t>
  </si>
  <si>
    <t>C    Nelze zveřejnit z důvodu ochrany důvěrných údajů</t>
  </si>
  <si>
    <t>PLV2700</t>
  </si>
  <si>
    <t>Kasein a kaseináty</t>
  </si>
  <si>
    <t>PLV2600</t>
  </si>
  <si>
    <t>PLV2500</t>
  </si>
  <si>
    <t>PLV2411</t>
  </si>
  <si>
    <t>PLV2300</t>
  </si>
  <si>
    <t>Sušené podmáslí</t>
  </si>
  <si>
    <t>PLV2250</t>
  </si>
  <si>
    <t>PLV2240</t>
  </si>
  <si>
    <t>Sušené částečně odtučněné mléko</t>
  </si>
  <si>
    <t>PLV2230</t>
  </si>
  <si>
    <t>PLV2220</t>
  </si>
  <si>
    <t>Sušená smetana</t>
  </si>
  <si>
    <t>PLV2210</t>
  </si>
  <si>
    <t>PLV2100</t>
  </si>
  <si>
    <t>Výrobky z technologicky zpracovaného mléka</t>
  </si>
  <si>
    <t>PLV1300</t>
  </si>
  <si>
    <t>PLV1200</t>
  </si>
  <si>
    <t>Odtučněné mléko</t>
  </si>
  <si>
    <t>PLV1140</t>
  </si>
  <si>
    <t>PLV1130</t>
  </si>
  <si>
    <t>PLV1120</t>
  </si>
  <si>
    <t>PLV1100</t>
  </si>
  <si>
    <t xml:space="preserve">Obsah bílkovin                       (t) </t>
  </si>
  <si>
    <t>Vyrobené množství  (1000 t)</t>
  </si>
  <si>
    <t>Název výrobku</t>
  </si>
  <si>
    <t>Rok: 2013</t>
  </si>
  <si>
    <t>Mléčné bílkoviny z kravského mléka v hlavních mléčných výrobcích</t>
  </si>
  <si>
    <t>TABULKA H</t>
  </si>
  <si>
    <t>poznámka: hlavní osa v logaritmickém měřítku, jednotka 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</si>
</sst>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.0"/>
    <numFmt numFmtId="166" formatCode="#,##0.000"/>
    <numFmt numFmtId="167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Courier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8.7"/>
      <color indexed="8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46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CC99FF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Trellis">
        <fgColor rgb="FF000000"/>
        <bgColor rgb="FFFFFFFF"/>
      </patternFill>
    </fill>
    <fill>
      <patternFill patternType="solid">
        <fgColor rgb="FFA4FE7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gray0625">
        <fgColor rgb="FF000000"/>
        <bgColor theme="0" tint="-0.24993999302387238"/>
      </patternFill>
    </fill>
    <fill>
      <patternFill patternType="solid">
        <fgColor rgb="FFFFFFFF"/>
        <bgColor indexed="64"/>
      </patternFill>
    </fill>
    <fill>
      <patternFill patternType="solid">
        <fgColor rgb="FFFFEA93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24993999302387238"/>
      </patternFill>
    </fill>
    <fill>
      <patternFill patternType="solid">
        <fgColor rgb="FFEAF1DD"/>
        <bgColor indexed="64"/>
      </patternFill>
    </fill>
    <fill>
      <patternFill patternType="solid">
        <fgColor rgb="FFFEE68C"/>
        <bgColor indexed="64"/>
      </patternFill>
    </fill>
    <fill>
      <patternFill patternType="solid">
        <fgColor rgb="FFFFEA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4" fontId="6" fillId="0" borderId="2" applyFill="0" applyBorder="0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3" applyFill="0" applyBorder="0">
      <alignment horizontal="center"/>
      <protection locked="0"/>
    </xf>
    <xf numFmtId="0" fontId="41" fillId="20" borderId="0" applyNumberFormat="0" applyBorder="0" applyAlignment="0" applyProtection="0"/>
    <xf numFmtId="164" fontId="3" fillId="0" borderId="0" applyNumberFormat="0" applyFill="0" applyBorder="0">
      <alignment horizontal="left" vertical="center" wrapText="1"/>
      <protection/>
    </xf>
    <xf numFmtId="164" fontId="6" fillId="0" borderId="0" applyNumberFormat="0" applyFill="0" applyBorder="0">
      <alignment horizontal="left" vertical="center" wrapText="1" indent="2"/>
      <protection/>
    </xf>
    <xf numFmtId="0" fontId="42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164" fontId="10" fillId="0" borderId="0">
      <alignment/>
      <protection/>
    </xf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0" applyNumberFormat="0" applyAlignment="0" applyProtection="0"/>
    <xf numFmtId="0" fontId="52" fillId="26" borderId="10" applyNumberFormat="0" applyAlignment="0" applyProtection="0"/>
    <xf numFmtId="0" fontId="53" fillId="26" borderId="11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164" fontId="3" fillId="0" borderId="12" xfId="0" applyNumberFormat="1" applyFont="1" applyBorder="1" applyAlignment="1" applyProtection="1">
      <alignment horizontal="left"/>
      <protection/>
    </xf>
    <xf numFmtId="164" fontId="3" fillId="0" borderId="12" xfId="0" applyNumberFormat="1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1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65" fontId="6" fillId="33" borderId="13" xfId="0" applyNumberFormat="1" applyFont="1" applyFill="1" applyBorder="1" applyAlignment="1" applyProtection="1" quotePrefix="1">
      <alignment horizontal="centerContinuous"/>
      <protection/>
    </xf>
    <xf numFmtId="0" fontId="7" fillId="0" borderId="13" xfId="0" applyFont="1" applyBorder="1" applyAlignment="1" applyProtection="1">
      <alignment horizontal="center" vertical="center"/>
      <protection/>
    </xf>
    <xf numFmtId="165" fontId="3" fillId="34" borderId="13" xfId="0" applyNumberFormat="1" applyFont="1" applyFill="1" applyBorder="1" applyAlignment="1" applyProtection="1">
      <alignment horizontal="center" vertical="center" wrapText="1"/>
      <protection/>
    </xf>
    <xf numFmtId="165" fontId="3" fillId="34" borderId="14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3" fillId="0" borderId="15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wrapText="1"/>
      <protection/>
    </xf>
    <xf numFmtId="2" fontId="6" fillId="35" borderId="17" xfId="37" applyNumberFormat="1" applyFont="1" applyFill="1" applyBorder="1" applyProtection="1">
      <alignment horizontal="center"/>
      <protection locked="0"/>
    </xf>
    <xf numFmtId="2" fontId="6" fillId="35" borderId="18" xfId="37" applyNumberFormat="1" applyFont="1" applyFill="1" applyBorder="1" applyProtection="1">
      <alignment horizontal="center"/>
      <protection locked="0"/>
    </xf>
    <xf numFmtId="0" fontId="0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>
      <alignment/>
    </xf>
    <xf numFmtId="2" fontId="6" fillId="36" borderId="18" xfId="37" applyNumberFormat="1" applyFont="1" applyFill="1" applyBorder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2" fontId="6" fillId="35" borderId="19" xfId="37" applyNumberFormat="1" applyFont="1" applyFill="1" applyBorder="1" applyProtection="1">
      <alignment horizontal="center"/>
      <protection locked="0"/>
    </xf>
    <xf numFmtId="2" fontId="6" fillId="36" borderId="20" xfId="37" applyNumberFormat="1" applyFont="1" applyFill="1" applyBorder="1" applyProtection="1">
      <alignment horizontal="center"/>
      <protection locked="0"/>
    </xf>
    <xf numFmtId="2" fontId="6" fillId="36" borderId="21" xfId="37" applyNumberFormat="1" applyFont="1" applyFill="1" applyBorder="1" applyProtection="1">
      <alignment horizontal="center"/>
      <protection locked="0"/>
    </xf>
    <xf numFmtId="2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center" wrapText="1"/>
      <protection/>
    </xf>
    <xf numFmtId="165" fontId="3" fillId="0" borderId="0" xfId="0" applyNumberFormat="1" applyFont="1" applyBorder="1" applyAlignment="1" applyProtection="1">
      <alignment horizontal="centerContinuous"/>
      <protection/>
    </xf>
    <xf numFmtId="0" fontId="55" fillId="0" borderId="0" xfId="0" applyFont="1" applyBorder="1" applyAlignment="1">
      <alignment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164" fontId="3" fillId="34" borderId="24" xfId="0" applyNumberFormat="1" applyFont="1" applyFill="1" applyBorder="1" applyAlignment="1" applyProtection="1">
      <alignment horizontal="center" vertical="center" wrapText="1"/>
      <protection/>
    </xf>
    <xf numFmtId="165" fontId="3" fillId="34" borderId="25" xfId="0" applyNumberFormat="1" applyFont="1" applyFill="1" applyBorder="1" applyAlignment="1" applyProtection="1">
      <alignment horizontal="center" vertical="center" wrapText="1"/>
      <protection/>
    </xf>
    <xf numFmtId="165" fontId="3" fillId="34" borderId="26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Border="1" applyAlignment="1" applyProtection="1">
      <alignment horizontal="center" vertical="center" wrapText="1"/>
      <protection/>
    </xf>
    <xf numFmtId="4" fontId="6" fillId="35" borderId="17" xfId="0" applyNumberFormat="1" applyFont="1" applyFill="1" applyBorder="1" applyAlignment="1" applyProtection="1">
      <alignment horizontal="center"/>
      <protection/>
    </xf>
    <xf numFmtId="4" fontId="6" fillId="35" borderId="18" xfId="0" applyNumberFormat="1" applyFont="1" applyFill="1" applyBorder="1" applyAlignment="1" applyProtection="1">
      <alignment horizontal="center"/>
      <protection/>
    </xf>
    <xf numFmtId="4" fontId="6" fillId="35" borderId="20" xfId="0" applyNumberFormat="1" applyFont="1" applyFill="1" applyBorder="1" applyAlignment="1" applyProtection="1">
      <alignment horizontal="center"/>
      <protection/>
    </xf>
    <xf numFmtId="4" fontId="6" fillId="35" borderId="21" xfId="0" applyNumberFormat="1" applyFont="1" applyFill="1" applyBorder="1" applyAlignment="1" applyProtection="1">
      <alignment horizontal="center"/>
      <protection/>
    </xf>
    <xf numFmtId="4" fontId="6" fillId="35" borderId="27" xfId="0" applyNumberFormat="1" applyFont="1" applyFill="1" applyBorder="1" applyAlignment="1" applyProtection="1">
      <alignment horizontal="center"/>
      <protection/>
    </xf>
    <xf numFmtId="164" fontId="3" fillId="37" borderId="15" xfId="0" applyNumberFormat="1" applyFont="1" applyFill="1" applyBorder="1" applyAlignment="1" applyProtection="1">
      <alignment vertical="center" wrapText="1"/>
      <protection/>
    </xf>
    <xf numFmtId="164" fontId="6" fillId="0" borderId="16" xfId="39" applyNumberFormat="1" applyFont="1" applyBorder="1" applyProtection="1">
      <alignment horizontal="left" vertical="center" wrapText="1"/>
      <protection/>
    </xf>
    <xf numFmtId="4" fontId="6" fillId="35" borderId="27" xfId="0" applyNumberFormat="1" applyFont="1" applyFill="1" applyBorder="1" applyAlignment="1" applyProtection="1">
      <alignment horizontal="center"/>
      <protection/>
    </xf>
    <xf numFmtId="4" fontId="6" fillId="35" borderId="17" xfId="0" applyNumberFormat="1" applyFont="1" applyFill="1" applyBorder="1" applyAlignment="1" applyProtection="1">
      <alignment horizontal="center"/>
      <protection/>
    </xf>
    <xf numFmtId="4" fontId="6" fillId="35" borderId="18" xfId="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/>
      <protection/>
    </xf>
    <xf numFmtId="164" fontId="3" fillId="0" borderId="15" xfId="39" applyFont="1" applyBorder="1" applyAlignment="1" applyProtection="1">
      <alignment horizontal="left" vertical="center"/>
      <protection/>
    </xf>
    <xf numFmtId="164" fontId="6" fillId="0" borderId="16" xfId="39" applyNumberFormat="1" applyFont="1" applyBorder="1" applyAlignment="1" applyProtection="1">
      <alignment horizontal="left" vertical="center"/>
      <protection/>
    </xf>
    <xf numFmtId="2" fontId="6" fillId="36" borderId="17" xfId="0" applyNumberFormat="1" applyFont="1" applyFill="1" applyBorder="1" applyAlignment="1" applyProtection="1">
      <alignment horizontal="center"/>
      <protection/>
    </xf>
    <xf numFmtId="2" fontId="6" fillId="36" borderId="18" xfId="0" applyNumberFormat="1" applyFont="1" applyFill="1" applyBorder="1" applyAlignment="1" applyProtection="1">
      <alignment horizontal="center"/>
      <protection/>
    </xf>
    <xf numFmtId="4" fontId="6" fillId="35" borderId="19" xfId="0" applyNumberFormat="1" applyFont="1" applyFill="1" applyBorder="1" applyAlignment="1" applyProtection="1">
      <alignment horizontal="center"/>
      <protection/>
    </xf>
    <xf numFmtId="4" fontId="6" fillId="35" borderId="20" xfId="0" applyNumberFormat="1" applyFont="1" applyFill="1" applyBorder="1" applyAlignment="1" applyProtection="1">
      <alignment horizontal="center"/>
      <protection/>
    </xf>
    <xf numFmtId="4" fontId="6" fillId="35" borderId="21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164" fontId="3" fillId="0" borderId="28" xfId="39" applyNumberFormat="1" applyFont="1" applyBorder="1" applyAlignment="1" applyProtection="1">
      <alignment horizontal="left" vertical="center" wrapText="1"/>
      <protection/>
    </xf>
    <xf numFmtId="2" fontId="6" fillId="35" borderId="29" xfId="0" applyNumberFormat="1" applyFont="1" applyFill="1" applyBorder="1" applyAlignment="1" applyProtection="1">
      <alignment horizontal="center"/>
      <protection/>
    </xf>
    <xf numFmtId="2" fontId="3" fillId="35" borderId="30" xfId="0" applyNumberFormat="1" applyFont="1" applyFill="1" applyBorder="1" applyAlignment="1" applyProtection="1">
      <alignment horizontal="center"/>
      <protection/>
    </xf>
    <xf numFmtId="2" fontId="6" fillId="35" borderId="29" xfId="0" applyNumberFormat="1" applyFont="1" applyFill="1" applyBorder="1" applyAlignment="1" applyProtection="1">
      <alignment horizontal="center"/>
      <protection locked="0"/>
    </xf>
    <xf numFmtId="164" fontId="3" fillId="37" borderId="28" xfId="0" applyNumberFormat="1" applyFont="1" applyFill="1" applyBorder="1" applyAlignment="1" applyProtection="1">
      <alignment vertical="center" wrapText="1"/>
      <protection/>
    </xf>
    <xf numFmtId="164" fontId="6" fillId="0" borderId="31" xfId="39" applyNumberFormat="1" applyFont="1" applyBorder="1" applyAlignment="1" applyProtection="1">
      <alignment horizontal="left" vertical="center" wrapText="1"/>
      <protection/>
    </xf>
    <xf numFmtId="2" fontId="6" fillId="35" borderId="29" xfId="0" applyNumberFormat="1" applyFont="1" applyFill="1" applyBorder="1" applyAlignment="1" applyProtection="1">
      <alignment horizontal="center"/>
      <protection/>
    </xf>
    <xf numFmtId="0" fontId="0" fillId="0" borderId="31" xfId="0" applyFont="1" applyBorder="1" applyAlignment="1">
      <alignment horizontal="left" vertical="center" wrapText="1"/>
    </xf>
    <xf numFmtId="164" fontId="3" fillId="0" borderId="28" xfId="39" applyFont="1" applyBorder="1" applyAlignment="1" applyProtection="1">
      <alignment horizontal="left" vertical="center"/>
      <protection/>
    </xf>
    <xf numFmtId="164" fontId="6" fillId="0" borderId="31" xfId="39" applyNumberFormat="1" applyFont="1" applyBorder="1" applyAlignment="1" applyProtection="1">
      <alignment horizontal="left" vertical="center"/>
      <protection/>
    </xf>
    <xf numFmtId="2" fontId="6" fillId="35" borderId="30" xfId="0" applyNumberFormat="1" applyFont="1" applyFill="1" applyBorder="1" applyAlignment="1" applyProtection="1">
      <alignment horizontal="center"/>
      <protection/>
    </xf>
    <xf numFmtId="2" fontId="6" fillId="35" borderId="19" xfId="0" applyNumberFormat="1" applyFont="1" applyFill="1" applyBorder="1" applyAlignment="1" applyProtection="1">
      <alignment horizontal="center"/>
      <protection/>
    </xf>
    <xf numFmtId="2" fontId="6" fillId="35" borderId="19" xfId="0" applyNumberFormat="1" applyFont="1" applyFill="1" applyBorder="1" applyAlignment="1" applyProtection="1">
      <alignment horizontal="center"/>
      <protection/>
    </xf>
    <xf numFmtId="2" fontId="3" fillId="35" borderId="21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/>
      <protection/>
    </xf>
    <xf numFmtId="4" fontId="9" fillId="35" borderId="29" xfId="0" applyNumberFormat="1" applyFont="1" applyFill="1" applyBorder="1" applyAlignment="1" applyProtection="1">
      <alignment/>
      <protection/>
    </xf>
    <xf numFmtId="4" fontId="9" fillId="35" borderId="32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>
      <alignment/>
    </xf>
    <xf numFmtId="0" fontId="9" fillId="0" borderId="15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4" fontId="9" fillId="35" borderId="19" xfId="0" applyNumberFormat="1" applyFont="1" applyFill="1" applyBorder="1" applyAlignment="1" applyProtection="1">
      <alignment/>
      <protection/>
    </xf>
    <xf numFmtId="4" fontId="9" fillId="35" borderId="21" xfId="0" applyNumberFormat="1" applyFont="1" applyFill="1" applyBorder="1" applyAlignment="1" applyProtection="1">
      <alignment/>
      <protection/>
    </xf>
    <xf numFmtId="0" fontId="0" fillId="0" borderId="0" xfId="0" applyAlignment="1">
      <alignment vertical="top" wrapText="1"/>
    </xf>
    <xf numFmtId="10" fontId="5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66" fontId="5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64" fontId="6" fillId="0" borderId="0" xfId="0" applyNumberFormat="1" applyFont="1" applyBorder="1" applyAlignment="1" applyProtection="1">
      <alignment horizontal="left"/>
      <protection/>
    </xf>
    <xf numFmtId="2" fontId="3" fillId="35" borderId="20" xfId="0" applyNumberFormat="1" applyFont="1" applyFill="1" applyBorder="1" applyAlignment="1" applyProtection="1">
      <alignment horizontal="center"/>
      <protection/>
    </xf>
    <xf numFmtId="165" fontId="6" fillId="36" borderId="33" xfId="0" applyNumberFormat="1" applyFont="1" applyFill="1" applyBorder="1" applyAlignment="1" applyProtection="1">
      <alignment horizontal="center" vertical="top"/>
      <protection/>
    </xf>
    <xf numFmtId="164" fontId="6" fillId="0" borderId="29" xfId="39" applyFont="1" applyBorder="1" applyProtection="1">
      <alignment horizontal="left" vertical="center" wrapText="1"/>
      <protection/>
    </xf>
    <xf numFmtId="2" fontId="6" fillId="35" borderId="18" xfId="0" applyNumberFormat="1" applyFont="1" applyFill="1" applyBorder="1" applyAlignment="1" applyProtection="1">
      <alignment horizontal="center"/>
      <protection/>
    </xf>
    <xf numFmtId="2" fontId="6" fillId="35" borderId="17" xfId="0" applyNumberFormat="1" applyFont="1" applyFill="1" applyBorder="1" applyAlignment="1" applyProtection="1">
      <alignment horizontal="center"/>
      <protection/>
    </xf>
    <xf numFmtId="165" fontId="6" fillId="36" borderId="27" xfId="0" applyNumberFormat="1" applyFont="1" applyFill="1" applyBorder="1" applyAlignment="1" applyProtection="1">
      <alignment horizontal="center" vertical="top"/>
      <protection/>
    </xf>
    <xf numFmtId="2" fontId="6" fillId="4" borderId="18" xfId="0" applyNumberFormat="1" applyFont="1" applyFill="1" applyBorder="1" applyAlignment="1" applyProtection="1">
      <alignment horizontal="center"/>
      <protection/>
    </xf>
    <xf numFmtId="2" fontId="6" fillId="4" borderId="17" xfId="0" applyNumberFormat="1" applyFont="1" applyFill="1" applyBorder="1" applyAlignment="1" applyProtection="1">
      <alignment horizontal="center"/>
      <protection/>
    </xf>
    <xf numFmtId="165" fontId="6" fillId="36" borderId="29" xfId="0" applyNumberFormat="1" applyFont="1" applyFill="1" applyBorder="1" applyAlignment="1" applyProtection="1">
      <alignment horizontal="center" vertical="top"/>
      <protection/>
    </xf>
    <xf numFmtId="165" fontId="6" fillId="36" borderId="34" xfId="0" applyNumberFormat="1" applyFont="1" applyFill="1" applyBorder="1" applyAlignment="1" applyProtection="1">
      <alignment horizontal="center"/>
      <protection/>
    </xf>
    <xf numFmtId="165" fontId="6" fillId="36" borderId="35" xfId="0" applyNumberFormat="1" applyFont="1" applyFill="1" applyBorder="1" applyAlignment="1" applyProtection="1">
      <alignment horizontal="center"/>
      <protection/>
    </xf>
    <xf numFmtId="165" fontId="6" fillId="36" borderId="36" xfId="0" applyNumberFormat="1" applyFont="1" applyFill="1" applyBorder="1" applyAlignment="1" applyProtection="1">
      <alignment horizontal="centerContinuous"/>
      <protection/>
    </xf>
    <xf numFmtId="165" fontId="6" fillId="36" borderId="34" xfId="0" applyNumberFormat="1" applyFont="1" applyFill="1" applyBorder="1" applyAlignment="1" applyProtection="1" quotePrefix="1">
      <alignment horizontal="center"/>
      <protection/>
    </xf>
    <xf numFmtId="165" fontId="6" fillId="36" borderId="0" xfId="0" applyNumberFormat="1" applyFont="1" applyFill="1" applyBorder="1" applyAlignment="1" applyProtection="1" quotePrefix="1">
      <alignment horizontal="center"/>
      <protection/>
    </xf>
    <xf numFmtId="165" fontId="6" fillId="36" borderId="3" xfId="0" applyNumberFormat="1" applyFont="1" applyFill="1" applyBorder="1" applyAlignment="1" applyProtection="1" quotePrefix="1">
      <alignment horizontal="centerContinuous"/>
      <protection/>
    </xf>
    <xf numFmtId="164" fontId="6" fillId="0" borderId="29" xfId="40" applyNumberFormat="1" applyFont="1" applyBorder="1" applyAlignment="1" applyProtection="1">
      <alignment vertical="center" wrapText="1"/>
      <protection/>
    </xf>
    <xf numFmtId="165" fontId="6" fillId="36" borderId="3" xfId="0" applyNumberFormat="1" applyFont="1" applyFill="1" applyBorder="1" applyAlignment="1" applyProtection="1">
      <alignment horizontal="centerContinuous"/>
      <protection/>
    </xf>
    <xf numFmtId="165" fontId="6" fillId="36" borderId="17" xfId="0" applyNumberFormat="1" applyFont="1" applyFill="1" applyBorder="1" applyAlignment="1" applyProtection="1">
      <alignment horizontal="centerContinuous"/>
      <protection/>
    </xf>
    <xf numFmtId="165" fontId="6" fillId="36" borderId="37" xfId="0" applyNumberFormat="1" applyFont="1" applyFill="1" applyBorder="1" applyAlignment="1" applyProtection="1" quotePrefix="1">
      <alignment horizontal="center"/>
      <protection/>
    </xf>
    <xf numFmtId="165" fontId="6" fillId="36" borderId="17" xfId="0" applyNumberFormat="1" applyFont="1" applyFill="1" applyBorder="1" applyAlignment="1" applyProtection="1" quotePrefix="1">
      <alignment horizontal="center"/>
      <protection/>
    </xf>
    <xf numFmtId="2" fontId="3" fillId="35" borderId="17" xfId="0" applyNumberFormat="1" applyFont="1" applyFill="1" applyBorder="1" applyAlignment="1" applyProtection="1">
      <alignment horizontal="center"/>
      <protection/>
    </xf>
    <xf numFmtId="4" fontId="3" fillId="35" borderId="17" xfId="0" applyNumberFormat="1" applyFont="1" applyFill="1" applyBorder="1" applyAlignment="1" applyProtection="1">
      <alignment horizontal="center"/>
      <protection/>
    </xf>
    <xf numFmtId="2" fontId="6" fillId="35" borderId="15" xfId="0" applyNumberFormat="1" applyFont="1" applyFill="1" applyBorder="1" applyAlignment="1" applyProtection="1">
      <alignment horizontal="center"/>
      <protection/>
    </xf>
    <xf numFmtId="164" fontId="6" fillId="0" borderId="29" xfId="39" applyFont="1" applyFill="1" applyBorder="1" applyProtection="1">
      <alignment horizontal="left" vertical="center" wrapText="1"/>
      <protection/>
    </xf>
    <xf numFmtId="164" fontId="6" fillId="0" borderId="27" xfId="39" applyFont="1" applyBorder="1" applyProtection="1">
      <alignment horizontal="left" vertical="center" wrapText="1"/>
      <protection/>
    </xf>
    <xf numFmtId="0" fontId="6" fillId="0" borderId="29" xfId="0" applyFont="1" applyBorder="1" applyAlignment="1" applyProtection="1">
      <alignment/>
      <protection/>
    </xf>
    <xf numFmtId="165" fontId="6" fillId="36" borderId="3" xfId="0" applyNumberFormat="1" applyFont="1" applyFill="1" applyBorder="1" applyAlignment="1" applyProtection="1" quotePrefix="1">
      <alignment horizontal="center"/>
      <protection/>
    </xf>
    <xf numFmtId="2" fontId="6" fillId="4" borderId="29" xfId="0" applyNumberFormat="1" applyFont="1" applyFill="1" applyBorder="1" applyAlignment="1" applyProtection="1">
      <alignment horizontal="center"/>
      <protection/>
    </xf>
    <xf numFmtId="164" fontId="6" fillId="0" borderId="27" xfId="39" applyNumberFormat="1" applyFont="1" applyBorder="1" applyProtection="1">
      <alignment horizontal="left" vertical="center" wrapText="1"/>
      <protection/>
    </xf>
    <xf numFmtId="2" fontId="6" fillId="4" borderId="27" xfId="0" applyNumberFormat="1" applyFont="1" applyFill="1" applyBorder="1" applyAlignment="1" applyProtection="1">
      <alignment horizontal="center"/>
      <protection/>
    </xf>
    <xf numFmtId="164" fontId="6" fillId="0" borderId="29" xfId="39" applyNumberFormat="1" applyFont="1" applyBorder="1" applyProtection="1">
      <alignment horizontal="left" vertical="center" wrapText="1"/>
      <protection/>
    </xf>
    <xf numFmtId="165" fontId="6" fillId="36" borderId="38" xfId="0" applyNumberFormat="1" applyFont="1" applyFill="1" applyBorder="1" applyAlignment="1" applyProtection="1" quotePrefix="1">
      <alignment horizontal="center"/>
      <protection/>
    </xf>
    <xf numFmtId="2" fontId="3" fillId="4" borderId="18" xfId="0" applyNumberFormat="1" applyFont="1" applyFill="1" applyBorder="1" applyAlignment="1" applyProtection="1">
      <alignment horizontal="center"/>
      <protection/>
    </xf>
    <xf numFmtId="2" fontId="3" fillId="4" borderId="17" xfId="0" applyNumberFormat="1" applyFont="1" applyFill="1" applyBorder="1" applyAlignment="1" applyProtection="1">
      <alignment horizontal="center"/>
      <protection/>
    </xf>
    <xf numFmtId="2" fontId="6" fillId="4" borderId="17" xfId="0" applyNumberFormat="1" applyFont="1" applyFill="1" applyBorder="1" applyAlignment="1" applyProtection="1">
      <alignment horizontal="center"/>
      <protection/>
    </xf>
    <xf numFmtId="2" fontId="3" fillId="4" borderId="39" xfId="0" applyNumberFormat="1" applyFont="1" applyFill="1" applyBorder="1" applyAlignment="1" applyProtection="1">
      <alignment horizontal="center"/>
      <protection/>
    </xf>
    <xf numFmtId="2" fontId="3" fillId="4" borderId="40" xfId="0" applyNumberFormat="1" applyFont="1" applyFill="1" applyBorder="1" applyAlignment="1" applyProtection="1">
      <alignment horizontal="center"/>
      <protection/>
    </xf>
    <xf numFmtId="2" fontId="3" fillId="4" borderId="41" xfId="0" applyNumberFormat="1" applyFont="1" applyFill="1" applyBorder="1" applyAlignment="1" applyProtection="1">
      <alignment horizontal="center"/>
      <protection/>
    </xf>
    <xf numFmtId="165" fontId="6" fillId="36" borderId="40" xfId="0" applyNumberFormat="1" applyFont="1" applyFill="1" applyBorder="1" applyAlignment="1" applyProtection="1">
      <alignment/>
      <protection/>
    </xf>
    <xf numFmtId="164" fontId="6" fillId="0" borderId="40" xfId="39" applyFont="1" applyBorder="1" applyProtection="1">
      <alignment horizontal="left" vertical="center" wrapText="1"/>
      <protection/>
    </xf>
    <xf numFmtId="164" fontId="6" fillId="0" borderId="27" xfId="34" applyFont="1" applyBorder="1" applyProtection="1">
      <alignment horizontal="left" vertical="center"/>
      <protection/>
    </xf>
    <xf numFmtId="164" fontId="6" fillId="0" borderId="29" xfId="34" applyFont="1" applyBorder="1" applyProtection="1">
      <alignment horizontal="left" vertical="center"/>
      <protection/>
    </xf>
    <xf numFmtId="2" fontId="3" fillId="4" borderId="32" xfId="0" applyNumberFormat="1" applyFont="1" applyFill="1" applyBorder="1" applyAlignment="1" applyProtection="1">
      <alignment horizontal="center"/>
      <protection/>
    </xf>
    <xf numFmtId="4" fontId="3" fillId="4" borderId="17" xfId="0" applyNumberFormat="1" applyFont="1" applyFill="1" applyBorder="1" applyAlignment="1" applyProtection="1">
      <alignment horizontal="center"/>
      <protection/>
    </xf>
    <xf numFmtId="2" fontId="3" fillId="4" borderId="15" xfId="0" applyNumberFormat="1" applyFont="1" applyFill="1" applyBorder="1" applyAlignment="1" applyProtection="1">
      <alignment horizontal="center"/>
      <protection/>
    </xf>
    <xf numFmtId="2" fontId="6" fillId="4" borderId="17" xfId="0" applyNumberFormat="1" applyFont="1" applyFill="1" applyBorder="1" applyAlignment="1" applyProtection="1">
      <alignment horizontal="center"/>
      <protection locked="0"/>
    </xf>
    <xf numFmtId="2" fontId="3" fillId="4" borderId="42" xfId="0" applyNumberFormat="1" applyFont="1" applyFill="1" applyBorder="1" applyAlignment="1" applyProtection="1">
      <alignment horizontal="center"/>
      <protection/>
    </xf>
    <xf numFmtId="2" fontId="3" fillId="4" borderId="3" xfId="0" applyNumberFormat="1" applyFont="1" applyFill="1" applyBorder="1" applyAlignment="1" applyProtection="1">
      <alignment horizontal="center"/>
      <protection/>
    </xf>
    <xf numFmtId="165" fontId="6" fillId="36" borderId="3" xfId="0" applyNumberFormat="1" applyFont="1" applyFill="1" applyBorder="1" applyAlignment="1" applyProtection="1">
      <alignment/>
      <protection/>
    </xf>
    <xf numFmtId="164" fontId="6" fillId="0" borderId="43" xfId="39" applyFont="1" applyBorder="1" applyProtection="1">
      <alignment horizontal="left" vertical="center" wrapText="1"/>
      <protection/>
    </xf>
    <xf numFmtId="165" fontId="3" fillId="38" borderId="32" xfId="0" applyNumberFormat="1" applyFont="1" applyFill="1" applyBorder="1" applyAlignment="1" applyProtection="1">
      <alignment horizontal="centerContinuous" wrapText="1"/>
      <protection/>
    </xf>
    <xf numFmtId="165" fontId="3" fillId="38" borderId="15" xfId="0" applyNumberFormat="1" applyFont="1" applyFill="1" applyBorder="1" applyAlignment="1" applyProtection="1">
      <alignment horizontal="centerContinuous" vertical="center" wrapText="1"/>
      <protection/>
    </xf>
    <xf numFmtId="165" fontId="3" fillId="0" borderId="3" xfId="0" applyNumberFormat="1" applyFont="1" applyBorder="1" applyAlignment="1" applyProtection="1">
      <alignment horizontal="centerContinuous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37" applyNumberFormat="1" applyFont="1" applyFill="1" applyBorder="1" applyProtection="1">
      <alignment horizontal="center"/>
      <protection locked="0"/>
    </xf>
    <xf numFmtId="0" fontId="0" fillId="0" borderId="0" xfId="0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  <protection/>
    </xf>
    <xf numFmtId="165" fontId="6" fillId="39" borderId="44" xfId="0" applyNumberFormat="1" applyFont="1" applyFill="1" applyBorder="1" applyAlignment="1" applyProtection="1">
      <alignment horizontal="center"/>
      <protection/>
    </xf>
    <xf numFmtId="165" fontId="6" fillId="39" borderId="45" xfId="0" applyNumberFormat="1" applyFont="1" applyFill="1" applyBorder="1" applyAlignment="1" applyProtection="1">
      <alignment horizontal="center"/>
      <protection/>
    </xf>
    <xf numFmtId="164" fontId="6" fillId="0" borderId="19" xfId="0" applyNumberFormat="1" applyFont="1" applyBorder="1" applyAlignment="1" applyProtection="1">
      <alignment horizontal="left"/>
      <protection/>
    </xf>
    <xf numFmtId="165" fontId="6" fillId="39" borderId="34" xfId="0" applyNumberFormat="1" applyFont="1" applyFill="1" applyBorder="1" applyAlignment="1" applyProtection="1">
      <alignment horizontal="center"/>
      <protection/>
    </xf>
    <xf numFmtId="165" fontId="6" fillId="39" borderId="3" xfId="0" applyNumberFormat="1" applyFont="1" applyFill="1" applyBorder="1" applyAlignment="1" applyProtection="1">
      <alignment horizontal="center"/>
      <protection/>
    </xf>
    <xf numFmtId="164" fontId="6" fillId="0" borderId="29" xfId="0" applyNumberFormat="1" applyFont="1" applyBorder="1" applyAlignment="1" applyProtection="1">
      <alignment horizontal="left"/>
      <protection/>
    </xf>
    <xf numFmtId="10" fontId="0" fillId="0" borderId="0" xfId="0" applyNumberFormat="1" applyFill="1" applyBorder="1" applyAlignment="1">
      <alignment/>
    </xf>
    <xf numFmtId="165" fontId="6" fillId="39" borderId="46" xfId="0" applyNumberFormat="1" applyFont="1" applyFill="1" applyBorder="1" applyAlignment="1" applyProtection="1">
      <alignment horizontal="center"/>
      <protection/>
    </xf>
    <xf numFmtId="164" fontId="6" fillId="0" borderId="43" xfId="0" applyNumberFormat="1" applyFont="1" applyBorder="1" applyAlignment="1" applyProtection="1">
      <alignment horizontal="left"/>
      <protection/>
    </xf>
    <xf numFmtId="0" fontId="0" fillId="40" borderId="34" xfId="0" applyFill="1" applyBorder="1" applyAlignment="1">
      <alignment/>
    </xf>
    <xf numFmtId="0" fontId="0" fillId="0" borderId="31" xfId="0" applyFill="1" applyBorder="1" applyAlignment="1">
      <alignment/>
    </xf>
    <xf numFmtId="0" fontId="3" fillId="0" borderId="31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0" fontId="6" fillId="0" borderId="29" xfId="39" applyNumberFormat="1" applyFont="1" applyBorder="1" applyProtection="1">
      <alignment horizontal="left" vertical="center" wrapText="1"/>
      <protection/>
    </xf>
    <xf numFmtId="0" fontId="0" fillId="0" borderId="35" xfId="0" applyFill="1" applyBorder="1" applyAlignment="1">
      <alignment/>
    </xf>
    <xf numFmtId="0" fontId="3" fillId="0" borderId="35" xfId="0" applyFont="1" applyFill="1" applyBorder="1" applyAlignment="1" applyProtection="1">
      <alignment/>
      <protection/>
    </xf>
    <xf numFmtId="164" fontId="3" fillId="38" borderId="14" xfId="0" applyNumberFormat="1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top" wrapText="1"/>
      <protection/>
    </xf>
    <xf numFmtId="164" fontId="3" fillId="38" borderId="47" xfId="0" applyNumberFormat="1" applyFont="1" applyFill="1" applyBorder="1" applyAlignment="1" applyProtection="1">
      <alignment horizontal="center" vertical="center" wrapText="1"/>
      <protection/>
    </xf>
    <xf numFmtId="0" fontId="3" fillId="38" borderId="48" xfId="0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/>
      <protection/>
    </xf>
    <xf numFmtId="164" fontId="3" fillId="0" borderId="12" xfId="0" applyNumberFormat="1" applyFont="1" applyBorder="1" applyAlignment="1" applyProtection="1" quotePrefix="1">
      <alignment horizontal="left"/>
      <protection/>
    </xf>
    <xf numFmtId="164" fontId="3" fillId="0" borderId="49" xfId="0" applyNumberFormat="1" applyFont="1" applyBorder="1" applyAlignment="1" applyProtection="1">
      <alignment horizontal="left"/>
      <protection/>
    </xf>
    <xf numFmtId="164" fontId="6" fillId="38" borderId="5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64" fontId="3" fillId="0" borderId="0" xfId="0" applyNumberFormat="1" applyFont="1" applyFill="1" applyBorder="1" applyAlignment="1" applyProtection="1">
      <alignment horizontal="left" indent="1"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7" fillId="0" borderId="51" xfId="50" applyFont="1" applyFill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164" fontId="3" fillId="0" borderId="52" xfId="0" applyNumberFormat="1" applyFon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7" fontId="5" fillId="0" borderId="0" xfId="0" applyNumberFormat="1" applyFont="1" applyBorder="1" applyAlignment="1">
      <alignment/>
    </xf>
    <xf numFmtId="0" fontId="58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2" fontId="9" fillId="41" borderId="21" xfId="0" applyNumberFormat="1" applyFont="1" applyFill="1" applyBorder="1" applyAlignment="1" applyProtection="1">
      <alignment/>
      <protection/>
    </xf>
    <xf numFmtId="2" fontId="9" fillId="41" borderId="19" xfId="0" applyNumberFormat="1" applyFont="1" applyFill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left"/>
      <protection/>
    </xf>
    <xf numFmtId="2" fontId="9" fillId="41" borderId="32" xfId="0" applyNumberFormat="1" applyFont="1" applyFill="1" applyBorder="1" applyAlignment="1" applyProtection="1">
      <alignment/>
      <protection/>
    </xf>
    <xf numFmtId="2" fontId="9" fillId="41" borderId="29" xfId="0" applyNumberFormat="1" applyFont="1" applyFill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 horizontal="left"/>
      <protection/>
    </xf>
    <xf numFmtId="2" fontId="9" fillId="41" borderId="32" xfId="0" applyNumberFormat="1" applyFont="1" applyFill="1" applyBorder="1" applyAlignment="1" applyProtection="1">
      <alignment horizontal="right"/>
      <protection/>
    </xf>
    <xf numFmtId="2" fontId="9" fillId="41" borderId="29" xfId="0" applyNumberFormat="1" applyFont="1" applyFill="1" applyBorder="1" applyAlignment="1" applyProtection="1">
      <alignment horizontal="right"/>
      <protection/>
    </xf>
    <xf numFmtId="2" fontId="9" fillId="41" borderId="17" xfId="37" applyNumberFormat="1" applyFont="1" applyFill="1" applyBorder="1" applyAlignment="1" applyProtection="1">
      <alignment horizontal="right"/>
      <protection/>
    </xf>
    <xf numFmtId="0" fontId="9" fillId="0" borderId="27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/>
      <protection/>
    </xf>
    <xf numFmtId="0" fontId="4" fillId="42" borderId="32" xfId="0" applyFont="1" applyFill="1" applyBorder="1" applyAlignment="1" applyProtection="1">
      <alignment horizontal="center" vertical="center" wrapText="1"/>
      <protection/>
    </xf>
    <xf numFmtId="0" fontId="4" fillId="42" borderId="13" xfId="0" applyFont="1" applyFill="1" applyBorder="1" applyAlignment="1" applyProtection="1">
      <alignment horizontal="center" vertical="center" wrapText="1"/>
      <protection/>
    </xf>
    <xf numFmtId="0" fontId="4" fillId="42" borderId="13" xfId="0" applyFont="1" applyFill="1" applyBorder="1" applyAlignment="1" applyProtection="1">
      <alignment horizontal="center" vertical="center"/>
      <protection/>
    </xf>
    <xf numFmtId="0" fontId="4" fillId="42" borderId="27" xfId="0" applyFont="1" applyFill="1" applyBorder="1" applyAlignment="1" applyProtection="1">
      <alignment horizontal="left" vertical="center"/>
      <protection/>
    </xf>
    <xf numFmtId="0" fontId="6" fillId="42" borderId="14" xfId="0" applyFont="1" applyFill="1" applyBorder="1" applyAlignment="1" applyProtection="1">
      <alignment horizontal="left" vertical="center"/>
      <protection/>
    </xf>
    <xf numFmtId="0" fontId="6" fillId="42" borderId="13" xfId="0" applyFont="1" applyFill="1" applyBorder="1" applyAlignment="1" applyProtection="1">
      <alignment horizontal="left" vertical="center"/>
      <protection/>
    </xf>
    <xf numFmtId="4" fontId="6" fillId="4" borderId="17" xfId="37" applyNumberFormat="1" applyFont="1" applyFill="1" applyBorder="1" applyProtection="1">
      <alignment horizontal="center"/>
      <protection locked="0"/>
    </xf>
    <xf numFmtId="4" fontId="0" fillId="40" borderId="15" xfId="0" applyNumberFormat="1" applyFill="1" applyBorder="1" applyAlignment="1">
      <alignment/>
    </xf>
    <xf numFmtId="4" fontId="6" fillId="4" borderId="3" xfId="37" applyNumberFormat="1" applyFont="1" applyFill="1" applyBorder="1" applyProtection="1">
      <alignment horizontal="center"/>
      <protection locked="0"/>
    </xf>
    <xf numFmtId="4" fontId="6" fillId="4" borderId="20" xfId="37" applyNumberFormat="1" applyFont="1" applyFill="1" applyBorder="1" applyProtection="1">
      <alignment horizontal="center"/>
      <protection locked="0"/>
    </xf>
    <xf numFmtId="4" fontId="0" fillId="40" borderId="16" xfId="0" applyNumberFormat="1" applyFill="1" applyBorder="1" applyAlignment="1">
      <alignment/>
    </xf>
    <xf numFmtId="4" fontId="6" fillId="4" borderId="29" xfId="37" applyNumberFormat="1" applyFont="1" applyFill="1" applyBorder="1" applyProtection="1">
      <alignment horizontal="center"/>
      <protection locked="0"/>
    </xf>
    <xf numFmtId="4" fontId="6" fillId="4" borderId="32" xfId="37" applyNumberFormat="1" applyFont="1" applyFill="1" applyBorder="1" applyProtection="1">
      <alignment horizontal="center"/>
      <protection locked="0"/>
    </xf>
    <xf numFmtId="165" fontId="6" fillId="36" borderId="36" xfId="0" applyNumberFormat="1" applyFont="1" applyFill="1" applyBorder="1" applyAlignment="1" applyProtection="1" quotePrefix="1">
      <alignment horizontal="center"/>
      <protection/>
    </xf>
    <xf numFmtId="0" fontId="0" fillId="36" borderId="35" xfId="0" applyFill="1" applyBorder="1" applyAlignment="1">
      <alignment horizontal="center"/>
    </xf>
    <xf numFmtId="0" fontId="0" fillId="40" borderId="53" xfId="0" applyFill="1" applyBorder="1" applyAlignment="1">
      <alignment/>
    </xf>
    <xf numFmtId="165" fontId="3" fillId="43" borderId="24" xfId="0" applyNumberFormat="1" applyFont="1" applyFill="1" applyBorder="1" applyAlignment="1" applyProtection="1">
      <alignment horizontal="center"/>
      <protection/>
    </xf>
    <xf numFmtId="165" fontId="3" fillId="43" borderId="54" xfId="0" applyNumberFormat="1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51" xfId="0" applyFont="1" applyBorder="1" applyAlignment="1" applyProtection="1">
      <alignment horizontal="center"/>
      <protection/>
    </xf>
    <xf numFmtId="164" fontId="3" fillId="0" borderId="15" xfId="39" applyNumberFormat="1" applyFont="1" applyBorder="1" applyAlignment="1" applyProtection="1">
      <alignment horizontal="left" vertical="center" wrapText="1"/>
      <protection/>
    </xf>
    <xf numFmtId="164" fontId="3" fillId="0" borderId="16" xfId="39" applyNumberFormat="1" applyFont="1" applyBorder="1" applyAlignment="1" applyProtection="1">
      <alignment horizontal="left" vertical="center" wrapText="1"/>
      <protection/>
    </xf>
    <xf numFmtId="164" fontId="3" fillId="43" borderId="25" xfId="0" applyNumberFormat="1" applyFont="1" applyFill="1" applyBorder="1" applyAlignment="1" applyProtection="1">
      <alignment horizontal="center" vertical="center" wrapText="1"/>
      <protection/>
    </xf>
    <xf numFmtId="0" fontId="0" fillId="43" borderId="43" xfId="0" applyFont="1" applyFill="1" applyBorder="1" applyAlignment="1">
      <alignment horizontal="center" vertical="center" wrapText="1"/>
    </xf>
    <xf numFmtId="165" fontId="3" fillId="43" borderId="25" xfId="0" applyNumberFormat="1" applyFont="1" applyFill="1" applyBorder="1" applyAlignment="1" applyProtection="1">
      <alignment horizontal="center" vertical="center" wrapText="1"/>
      <protection/>
    </xf>
    <xf numFmtId="0" fontId="59" fillId="38" borderId="55" xfId="0" applyFont="1" applyFill="1" applyBorder="1" applyAlignment="1">
      <alignment horizontal="center" vertical="center" wrapText="1"/>
    </xf>
    <xf numFmtId="0" fontId="59" fillId="38" borderId="56" xfId="0" applyFont="1" applyFill="1" applyBorder="1" applyAlignment="1">
      <alignment horizontal="center" vertical="center" wrapText="1"/>
    </xf>
    <xf numFmtId="164" fontId="2" fillId="38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64" fontId="6" fillId="0" borderId="27" xfId="39" applyFont="1" applyBorder="1" applyAlignment="1" applyProtection="1">
      <alignment horizontal="left" vertical="center" wrapText="1"/>
      <protection/>
    </xf>
    <xf numFmtId="164" fontId="6" fillId="0" borderId="57" xfId="39" applyFont="1" applyBorder="1" applyAlignment="1" applyProtection="1">
      <alignment horizontal="left" vertical="center" wrapText="1"/>
      <protection/>
    </xf>
    <xf numFmtId="164" fontId="6" fillId="0" borderId="43" xfId="39" applyFont="1" applyBorder="1" applyAlignment="1" applyProtection="1">
      <alignment horizontal="left" vertical="center" wrapText="1"/>
      <protection/>
    </xf>
    <xf numFmtId="164" fontId="3" fillId="0" borderId="15" xfId="39" applyNumberFormat="1" applyFont="1" applyBorder="1" applyAlignment="1" applyProtection="1">
      <alignment horizontal="left" vertical="center" wrapText="1"/>
      <protection/>
    </xf>
    <xf numFmtId="0" fontId="35" fillId="0" borderId="57" xfId="0" applyFont="1" applyBorder="1" applyAlignment="1">
      <alignment horizontal="left" vertical="center" wrapText="1"/>
    </xf>
    <xf numFmtId="164" fontId="3" fillId="0" borderId="17" xfId="39" applyNumberFormat="1" applyFont="1" applyBorder="1" applyAlignment="1" applyProtection="1">
      <alignment horizontal="left" vertical="center" wrapText="1"/>
      <protection/>
    </xf>
    <xf numFmtId="0" fontId="0" fillId="0" borderId="58" xfId="0" applyBorder="1" applyAlignment="1">
      <alignment horizontal="left" vertical="center"/>
    </xf>
    <xf numFmtId="164" fontId="3" fillId="0" borderId="41" xfId="39" applyNumberFormat="1" applyFont="1" applyBorder="1" applyAlignment="1" applyProtection="1">
      <alignment horizontal="left" vertical="center" wrapText="1"/>
      <protection/>
    </xf>
    <xf numFmtId="0" fontId="5" fillId="0" borderId="59" xfId="0" applyFont="1" applyBorder="1" applyAlignment="1">
      <alignment horizontal="left" vertical="center" wrapText="1"/>
    </xf>
    <xf numFmtId="0" fontId="3" fillId="38" borderId="60" xfId="0" applyFont="1" applyFill="1" applyBorder="1" applyAlignment="1" applyProtection="1">
      <alignment vertical="center"/>
      <protection/>
    </xf>
    <xf numFmtId="0" fontId="0" fillId="38" borderId="61" xfId="0" applyFill="1" applyBorder="1" applyAlignment="1">
      <alignment vertical="center"/>
    </xf>
    <xf numFmtId="164" fontId="3" fillId="0" borderId="15" xfId="40" applyNumberFormat="1" applyFont="1" applyBorder="1" applyAlignment="1" applyProtection="1">
      <alignment vertical="center" wrapText="1"/>
      <protection/>
    </xf>
    <xf numFmtId="0" fontId="40" fillId="0" borderId="16" xfId="0" applyFont="1" applyBorder="1" applyAlignment="1">
      <alignment/>
    </xf>
    <xf numFmtId="164" fontId="3" fillId="0" borderId="15" xfId="4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164" fontId="6" fillId="0" borderId="17" xfId="40" applyNumberFormat="1" applyFont="1" applyBorder="1" applyAlignment="1" applyProtection="1">
      <alignment vertical="center" wrapText="1"/>
      <protection/>
    </xf>
    <xf numFmtId="0" fontId="0" fillId="0" borderId="58" xfId="0" applyBorder="1" applyAlignment="1">
      <alignment/>
    </xf>
    <xf numFmtId="0" fontId="0" fillId="0" borderId="16" xfId="0" applyBorder="1" applyAlignment="1">
      <alignment/>
    </xf>
    <xf numFmtId="164" fontId="6" fillId="0" borderId="27" xfId="0" applyNumberFormat="1" applyFont="1" applyBorder="1" applyAlignment="1" applyProtection="1">
      <alignment horizontal="left" vertical="center"/>
      <protection/>
    </xf>
    <xf numFmtId="164" fontId="6" fillId="0" borderId="57" xfId="0" applyNumberFormat="1" applyFont="1" applyBorder="1" applyAlignment="1" applyProtection="1" quotePrefix="1">
      <alignment horizontal="left" vertical="center"/>
      <protection/>
    </xf>
    <xf numFmtId="164" fontId="6" fillId="0" borderId="43" xfId="0" applyNumberFormat="1" applyFont="1" applyBorder="1" applyAlignment="1" applyProtection="1" quotePrefix="1">
      <alignment horizontal="left" vertical="center"/>
      <protection/>
    </xf>
    <xf numFmtId="164" fontId="6" fillId="0" borderId="15" xfId="40" applyNumberFormat="1" applyFont="1" applyBorder="1" applyAlignment="1" applyProtection="1">
      <alignment vertical="center" wrapText="1"/>
      <protection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left" vertical="center"/>
    </xf>
    <xf numFmtId="164" fontId="6" fillId="0" borderId="27" xfId="34" applyFont="1" applyBorder="1" applyAlignment="1" applyProtection="1">
      <alignment horizontal="left" vertical="center" shrinkToFit="1"/>
      <protection/>
    </xf>
    <xf numFmtId="164" fontId="6" fillId="0" borderId="57" xfId="34" applyFont="1" applyBorder="1" applyAlignment="1" applyProtection="1">
      <alignment horizontal="left" vertical="center" shrinkToFit="1"/>
      <protection/>
    </xf>
    <xf numFmtId="164" fontId="6" fillId="0" borderId="43" xfId="34" applyFont="1" applyBorder="1" applyAlignment="1" applyProtection="1">
      <alignment horizontal="left" vertical="center" shrinkToFit="1"/>
      <protection/>
    </xf>
    <xf numFmtId="164" fontId="3" fillId="0" borderId="15" xfId="39" applyNumberFormat="1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>
      <alignment horizontal="left"/>
    </xf>
    <xf numFmtId="164" fontId="6" fillId="0" borderId="20" xfId="0" applyNumberFormat="1" applyFont="1" applyBorder="1" applyAlignment="1" applyProtection="1">
      <alignment horizontal="left" vertical="center"/>
      <protection/>
    </xf>
    <xf numFmtId="0" fontId="0" fillId="0" borderId="62" xfId="0" applyBorder="1" applyAlignment="1">
      <alignment vertical="center"/>
    </xf>
    <xf numFmtId="164" fontId="3" fillId="0" borderId="36" xfId="39" applyNumberFormat="1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164" fontId="6" fillId="0" borderId="15" xfId="0" applyNumberFormat="1" applyFont="1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/>
    </xf>
    <xf numFmtId="165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65" fontId="6" fillId="36" borderId="15" xfId="0" applyNumberFormat="1" applyFont="1" applyFill="1" applyBorder="1" applyAlignment="1" applyProtection="1" quotePrefix="1">
      <alignment horizontal="center"/>
      <protection/>
    </xf>
    <xf numFmtId="0" fontId="0" fillId="36" borderId="31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164" fontId="3" fillId="0" borderId="16" xfId="39" applyNumberFormat="1" applyFont="1" applyFill="1" applyBorder="1" applyAlignment="1" applyProtection="1" quotePrefix="1">
      <alignment horizontal="left" vertical="center" wrapText="1"/>
      <protection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164" fontId="3" fillId="0" borderId="16" xfId="39" applyNumberFormat="1" applyFont="1" applyBorder="1" applyAlignment="1" applyProtection="1" quotePrefix="1">
      <alignment horizontal="left" vertical="center" wrapText="1"/>
      <protection/>
    </xf>
    <xf numFmtId="0" fontId="3" fillId="0" borderId="20" xfId="39" applyNumberFormat="1" applyFont="1" applyBorder="1" applyAlignment="1" applyProtection="1">
      <alignment horizontal="left" vertical="center" wrapText="1"/>
      <protection/>
    </xf>
    <xf numFmtId="0" fontId="3" fillId="0" borderId="62" xfId="39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164" fontId="6" fillId="44" borderId="27" xfId="0" applyNumberFormat="1" applyFont="1" applyFill="1" applyBorder="1" applyAlignment="1" applyProtection="1">
      <alignment vertical="center" wrapText="1"/>
      <protection/>
    </xf>
    <xf numFmtId="164" fontId="6" fillId="44" borderId="57" xfId="0" applyNumberFormat="1" applyFont="1" applyFill="1" applyBorder="1" applyAlignment="1" applyProtection="1">
      <alignment vertical="center" wrapText="1"/>
      <protection/>
    </xf>
    <xf numFmtId="0" fontId="35" fillId="0" borderId="57" xfId="0" applyFont="1" applyBorder="1" applyAlignment="1">
      <alignment vertical="center" wrapText="1"/>
    </xf>
    <xf numFmtId="0" fontId="35" fillId="0" borderId="43" xfId="0" applyFont="1" applyBorder="1" applyAlignment="1">
      <alignment vertical="center" wrapText="1"/>
    </xf>
    <xf numFmtId="164" fontId="6" fillId="0" borderId="27" xfId="34" applyFont="1" applyBorder="1" applyAlignment="1" applyProtection="1">
      <alignment horizontal="left" vertical="center"/>
      <protection/>
    </xf>
    <xf numFmtId="164" fontId="6" fillId="0" borderId="43" xfId="34" applyFont="1" applyBorder="1" applyAlignment="1" applyProtection="1">
      <alignment horizontal="left" vertical="center"/>
      <protection/>
    </xf>
    <xf numFmtId="164" fontId="6" fillId="0" borderId="27" xfId="34" applyFont="1" applyBorder="1" applyAlignment="1" applyProtection="1">
      <alignment horizontal="left" vertical="center" wrapText="1"/>
      <protection/>
    </xf>
    <xf numFmtId="164" fontId="6" fillId="0" borderId="43" xfId="34" applyFont="1" applyBorder="1" applyAlignment="1" applyProtection="1">
      <alignment horizontal="left" vertical="center" wrapText="1"/>
      <protection/>
    </xf>
    <xf numFmtId="0" fontId="2" fillId="0" borderId="63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wrapText="1"/>
      <protection/>
    </xf>
    <xf numFmtId="0" fontId="0" fillId="0" borderId="16" xfId="0" applyBorder="1" applyAlignment="1" applyProtection="1">
      <alignment horizontal="left" wrapText="1"/>
      <protection/>
    </xf>
    <xf numFmtId="0" fontId="0" fillId="40" borderId="36" xfId="0" applyFill="1" applyBorder="1" applyAlignment="1">
      <alignment/>
    </xf>
    <xf numFmtId="0" fontId="0" fillId="40" borderId="35" xfId="0" applyFill="1" applyBorder="1" applyAlignment="1">
      <alignment/>
    </xf>
    <xf numFmtId="0" fontId="0" fillId="0" borderId="2" xfId="0" applyBorder="1" applyAlignment="1">
      <alignment horizontal="left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" fontId="6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45" borderId="15" xfId="0" applyFont="1" applyFill="1" applyBorder="1" applyAlignment="1" applyProtection="1">
      <alignment/>
      <protection/>
    </xf>
    <xf numFmtId="0" fontId="0" fillId="45" borderId="31" xfId="0" applyFont="1" applyFill="1" applyBorder="1" applyAlignment="1">
      <alignment/>
    </xf>
    <xf numFmtId="0" fontId="0" fillId="45" borderId="30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164" fontId="3" fillId="0" borderId="20" xfId="39" applyNumberFormat="1" applyFont="1" applyFill="1" applyBorder="1" applyAlignment="1" applyProtection="1">
      <alignment horizontal="left" vertical="center" wrapText="1"/>
      <protection/>
    </xf>
    <xf numFmtId="0" fontId="0" fillId="0" borderId="62" xfId="0" applyFont="1" applyFill="1" applyBorder="1" applyAlignment="1">
      <alignment horizontal="left"/>
    </xf>
    <xf numFmtId="164" fontId="2" fillId="0" borderId="12" xfId="0" applyNumberFormat="1" applyFont="1" applyBorder="1" applyAlignment="1" applyProtection="1">
      <alignment horizontal="left" vertical="center" wrapText="1"/>
      <protection/>
    </xf>
    <xf numFmtId="0" fontId="55" fillId="0" borderId="12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164" fontId="3" fillId="0" borderId="20" xfId="39" applyNumberFormat="1" applyFont="1" applyBorder="1" applyAlignment="1" applyProtection="1">
      <alignment horizontal="left" vertical="center" wrapText="1"/>
      <protection/>
    </xf>
    <xf numFmtId="0" fontId="0" fillId="0" borderId="6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56" fillId="0" borderId="16" xfId="0" applyFont="1" applyBorder="1" applyAlignment="1">
      <alignment/>
    </xf>
    <xf numFmtId="164" fontId="3" fillId="0" borderId="62" xfId="39" applyNumberFormat="1" applyFont="1" applyFill="1" applyBorder="1" applyAlignment="1" applyProtection="1" quotePrefix="1">
      <alignment horizontal="left" vertical="center" wrapText="1"/>
      <protection/>
    </xf>
    <xf numFmtId="164" fontId="3" fillId="0" borderId="28" xfId="39" applyNumberFormat="1" applyFont="1" applyBorder="1" applyAlignment="1" applyProtection="1">
      <alignment horizontal="left" vertical="center" wrapText="1"/>
      <protection/>
    </xf>
    <xf numFmtId="164" fontId="3" fillId="0" borderId="31" xfId="39" applyNumberFormat="1" applyFont="1" applyBorder="1" applyAlignment="1" applyProtection="1">
      <alignment horizontal="left" vertical="center" wrapText="1"/>
      <protection/>
    </xf>
    <xf numFmtId="164" fontId="3" fillId="0" borderId="28" xfId="40" applyNumberFormat="1" applyFont="1" applyBorder="1" applyAlignment="1" applyProtection="1">
      <alignment vertical="center" wrapText="1"/>
      <protection/>
    </xf>
    <xf numFmtId="164" fontId="3" fillId="0" borderId="31" xfId="40" applyNumberFormat="1" applyFont="1" applyBorder="1" applyAlignment="1" applyProtection="1">
      <alignment vertical="center" wrapText="1"/>
      <protection/>
    </xf>
    <xf numFmtId="164" fontId="3" fillId="0" borderId="64" xfId="39" applyNumberFormat="1" applyFont="1" applyFill="1" applyBorder="1" applyAlignment="1" applyProtection="1">
      <alignment horizontal="left" vertical="center" wrapText="1"/>
      <protection/>
    </xf>
    <xf numFmtId="164" fontId="3" fillId="0" borderId="20" xfId="39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0" applyFont="1" applyBorder="1" applyAlignment="1">
      <alignment wrapText="1"/>
    </xf>
    <xf numFmtId="164" fontId="3" fillId="0" borderId="28" xfId="40" applyNumberFormat="1" applyFont="1" applyFill="1" applyBorder="1" applyAlignment="1" applyProtection="1">
      <alignment vertical="center" wrapText="1"/>
      <protection/>
    </xf>
    <xf numFmtId="164" fontId="3" fillId="0" borderId="31" xfId="40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ter" xfId="34"/>
    <cellStyle name="Comma" xfId="35"/>
    <cellStyle name="Comma [0]" xfId="36"/>
    <cellStyle name="Data_Cell" xfId="37"/>
    <cellStyle name="Chybně" xfId="38"/>
    <cellStyle name="Index1" xfId="39"/>
    <cellStyle name="Index3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ENTAB_C.XLS_1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Obsah bílkovin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 vybraných mlékárenských výrobcích - výroba 2013
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375"/>
          <c:w val="0.6477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'Grafy ČR'!$B$122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ČR'!$A$123:$A$134</c:f>
              <c:strCache/>
            </c:strRef>
          </c:cat>
          <c:val>
            <c:numRef>
              <c:f>'Grafy ČR'!$B$123:$B$134</c:f>
            </c:numRef>
          </c:val>
          <c:shape val="box"/>
        </c:ser>
        <c:ser>
          <c:idx val="1"/>
          <c:order val="1"/>
          <c:tx>
            <c:strRef>
              <c:f>'Grafy ČR'!$C$122</c:f>
              <c:strCache>
                <c:ptCount val="1"/>
                <c:pt idx="0">
                  <c:v>Množství výrobku (t)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ČR'!$A$123:$A$134</c:f>
              <c:strCache/>
            </c:strRef>
          </c:cat>
          <c:val>
            <c:numRef>
              <c:f>'Grafy ČR'!$C$123:$C$134</c:f>
              <c:numCache/>
            </c:numRef>
          </c:val>
          <c:shape val="box"/>
        </c:ser>
        <c:ser>
          <c:idx val="2"/>
          <c:order val="2"/>
          <c:tx>
            <c:strRef>
              <c:f>'Grafy ČR'!$D$122</c:f>
              <c:strCache>
                <c:ptCount val="1"/>
                <c:pt idx="0">
                  <c:v>Obsah bílkovin ve zpracovaném mléku - vstup mléčné suroviny (t)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ČR'!$A$123:$A$134</c:f>
              <c:strCache/>
            </c:strRef>
          </c:cat>
          <c:val>
            <c:numRef>
              <c:f>'Grafy ČR'!$D$123:$D$134</c:f>
              <c:numCache/>
            </c:numRef>
          </c:val>
          <c:shape val="box"/>
        </c:ser>
        <c:shape val="box"/>
        <c:axId val="42081518"/>
        <c:axId val="43189343"/>
      </c:bar3D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1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527"/>
          <c:w val="0.31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Výroba, množství zpracovaného mléčného tuku a mléka v roce 2013
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8"/>
          <c:w val="0.7972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'Grafy ČR'!$B$18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ČR'!$A$19:$A$27</c:f>
              <c:strCache/>
            </c:strRef>
          </c:cat>
          <c:val>
            <c:numRef>
              <c:f>'Grafy ČR'!$B$19:$B$27</c:f>
            </c:numRef>
          </c:val>
          <c:shape val="box"/>
        </c:ser>
        <c:ser>
          <c:idx val="1"/>
          <c:order val="1"/>
          <c:tx>
            <c:strRef>
              <c:f>'Grafy ČR'!$C$18</c:f>
              <c:strCache>
                <c:ptCount val="1"/>
                <c:pt idx="0">
                  <c:v>Množství výrobku (t)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ČR'!$A$19:$A$27</c:f>
              <c:strCache/>
            </c:strRef>
          </c:cat>
          <c:val>
            <c:numRef>
              <c:f>'Grafy ČR'!$C$19:$C$27</c:f>
              <c:numCache/>
            </c:numRef>
          </c:val>
          <c:shape val="box"/>
        </c:ser>
        <c:ser>
          <c:idx val="2"/>
          <c:order val="2"/>
          <c:tx>
            <c:strRef>
              <c:f>'Grafy ČR'!$D$18</c:f>
              <c:strCache>
                <c:ptCount val="1"/>
                <c:pt idx="0">
                  <c:v>Obsah mléčného tuku (t)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ČR'!$A$19:$A$27</c:f>
              <c:strCache/>
            </c:strRef>
          </c:cat>
          <c:val>
            <c:numRef>
              <c:f>'Grafy ČR'!$D$19:$D$27</c:f>
              <c:numCache/>
            </c:numRef>
          </c:val>
          <c:shape val="box"/>
        </c:ser>
        <c:ser>
          <c:idx val="3"/>
          <c:order val="3"/>
          <c:tx>
            <c:strRef>
              <c:f>'Grafy ČR'!$E$18</c:f>
              <c:strCache>
                <c:ptCount val="1"/>
                <c:pt idx="0">
                  <c:v>Zpracované mléko celkem (t)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ČR'!$A$19:$A$27</c:f>
              <c:strCache/>
            </c:strRef>
          </c:cat>
          <c:val>
            <c:numRef>
              <c:f>'Grafy ČR'!$E$19:$E$27</c:f>
              <c:numCache/>
            </c:numRef>
          </c:val>
          <c:shape val="box"/>
        </c:ser>
        <c:shape val="box"/>
        <c:axId val="53159768"/>
        <c:axId val="8675865"/>
      </c:bar3D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59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75"/>
          <c:y val="0.48675"/>
          <c:w val="0.16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Výroba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množství zpracovaného mléčného tuku a mléka v roce 2013
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9"/>
          <c:w val="0.83675"/>
          <c:h val="0.78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'Grafy ČR'!$B$36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ČR'!$A$37:$A$49</c:f>
              <c:strCache/>
            </c:strRef>
          </c:cat>
          <c:val>
            <c:numRef>
              <c:f>'Grafy ČR'!$B$37:$B$49</c:f>
            </c:numRef>
          </c:val>
          <c:shape val="box"/>
        </c:ser>
        <c:ser>
          <c:idx val="2"/>
          <c:order val="1"/>
          <c:tx>
            <c:strRef>
              <c:f>'Grafy ČR'!$C$36</c:f>
              <c:strCache>
                <c:ptCount val="1"/>
                <c:pt idx="0">
                  <c:v>Množství (t)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ČR'!$A$37:$A$49</c:f>
              <c:strCache/>
            </c:strRef>
          </c:cat>
          <c:val>
            <c:numRef>
              <c:f>'Grafy ČR'!$C$37:$C$49</c:f>
              <c:numCache/>
            </c:numRef>
          </c:val>
          <c:shape val="box"/>
        </c:ser>
        <c:ser>
          <c:idx val="3"/>
          <c:order val="2"/>
          <c:tx>
            <c:strRef>
              <c:f>'Grafy ČR'!$D$36</c:f>
              <c:strCache>
                <c:ptCount val="1"/>
                <c:pt idx="0">
                  <c:v>Obsah mléčného tuku (t)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ČR'!$A$37:$A$49</c:f>
              <c:strCache/>
            </c:strRef>
          </c:cat>
          <c:val>
            <c:numRef>
              <c:f>'Grafy ČR'!$D$37:$D$49</c:f>
              <c:numCache/>
            </c:numRef>
          </c:val>
          <c:shape val="box"/>
        </c:ser>
        <c:ser>
          <c:idx val="0"/>
          <c:order val="3"/>
          <c:tx>
            <c:strRef>
              <c:f>'Grafy ČR'!$E$36</c:f>
              <c:strCache>
                <c:ptCount val="1"/>
                <c:pt idx="0">
                  <c:v>Zpracované mléko celkem (t)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ČR'!$A$37:$A$49</c:f>
              <c:strCache/>
            </c:strRef>
          </c:cat>
          <c:val>
            <c:numRef>
              <c:f>'Grafy ČR'!$E$37:$E$49</c:f>
              <c:numCache/>
            </c:numRef>
          </c:val>
          <c:shape val="box"/>
        </c:ser>
        <c:shape val="box"/>
        <c:axId val="10973922"/>
        <c:axId val="31656435"/>
      </c:bar3D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7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73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51775"/>
          <c:w val="0.132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Nákup mléka, smetany a ostatních produktů mlékárnami v roce 2013
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9875"/>
          <c:w val="0.75875"/>
          <c:h val="0.76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'Grafy ČR'!$C$4</c:f>
              <c:strCache>
                <c:ptCount val="1"/>
                <c:pt idx="0">
                  <c:v>Množství (1000 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'Grafy ČR'!$A$5:$B$8</c:f>
              <c:multiLvlStrCache/>
            </c:multiLvlStrRef>
          </c:cat>
          <c:val>
            <c:numRef>
              <c:f>'Grafy ČR'!$C$5:$C$8</c:f>
              <c:numCache/>
            </c:numRef>
          </c:val>
          <c:shape val="box"/>
        </c:ser>
        <c:ser>
          <c:idx val="1"/>
          <c:order val="1"/>
          <c:tx>
            <c:strRef>
              <c:f>'Grafy ČR'!$D$4</c:f>
              <c:strCache>
                <c:ptCount val="1"/>
                <c:pt idx="0">
                  <c:v>Obsah mléčného tuku (t)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'Grafy ČR'!$A$5:$B$8</c:f>
              <c:multiLvlStrCache/>
            </c:multiLvlStrRef>
          </c:cat>
          <c:val>
            <c:numRef>
              <c:f>'Grafy ČR'!$D$5:$D$8</c:f>
              <c:numCache/>
            </c:numRef>
          </c:val>
          <c:shape val="box"/>
        </c:ser>
        <c:ser>
          <c:idx val="2"/>
          <c:order val="2"/>
          <c:tx>
            <c:strRef>
              <c:f>'Grafy ČR'!$E$4</c:f>
              <c:strCache>
                <c:ptCount val="1"/>
                <c:pt idx="0">
                  <c:v>Obsah bílkovin (t)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'Grafy ČR'!$A$5:$B$8</c:f>
              <c:multiLvlStrCache/>
            </c:multiLvlStrRef>
          </c:cat>
          <c:val>
            <c:numRef>
              <c:f>'Grafy ČR'!$E$5:$E$8</c:f>
              <c:numCache/>
            </c:numRef>
          </c:val>
          <c:shape val="box"/>
        </c:ser>
        <c:shape val="box"/>
        <c:axId val="16472460"/>
        <c:axId val="14034413"/>
      </c:bar3D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2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48525"/>
          <c:w val="0.192"/>
          <c:h val="0.1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Podíl vybraných skupin mlékárenských výrobků na celkové výrobě v roce 2013
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10425"/>
          <c:w val="0.851"/>
          <c:h val="0.34225"/>
        </c:manualLayout>
      </c:layout>
      <c:pie3DChart>
        <c:varyColors val="1"/>
        <c:ser>
          <c:idx val="0"/>
          <c:order val="0"/>
          <c:tx>
            <c:strRef>
              <c:f>'Grafy ČR'!$F$55</c:f>
              <c:strCache>
                <c:ptCount val="1"/>
                <c:pt idx="0">
                  <c:v>2013                       množství (1000 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'Grafy ČR'!$A$56:$B$79</c:f>
              <c:multiLvlStrCache/>
            </c:multiLvlStrRef>
          </c:cat>
          <c:val>
            <c:numRef>
              <c:f>'Grafy ČR'!$F$56:$F$79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5"/>
          <c:y val="0.49225"/>
          <c:w val="0.4795"/>
          <c:h val="0.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120</xdr:row>
      <xdr:rowOff>295275</xdr:rowOff>
    </xdr:from>
    <xdr:to>
      <xdr:col>19</xdr:col>
      <xdr:colOff>95250</xdr:colOff>
      <xdr:row>150</xdr:row>
      <xdr:rowOff>0</xdr:rowOff>
    </xdr:to>
    <xdr:graphicFrame>
      <xdr:nvGraphicFramePr>
        <xdr:cNvPr id="1" name="Graf 3"/>
        <xdr:cNvGraphicFramePr/>
      </xdr:nvGraphicFramePr>
      <xdr:xfrm>
        <a:off x="8658225" y="27708225"/>
        <a:ext cx="81248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16</xdr:row>
      <xdr:rowOff>304800</xdr:rowOff>
    </xdr:from>
    <xdr:to>
      <xdr:col>18</xdr:col>
      <xdr:colOff>66675</xdr:colOff>
      <xdr:row>32</xdr:row>
      <xdr:rowOff>28575</xdr:rowOff>
    </xdr:to>
    <xdr:graphicFrame>
      <xdr:nvGraphicFramePr>
        <xdr:cNvPr id="2" name="Graf 5"/>
        <xdr:cNvGraphicFramePr/>
      </xdr:nvGraphicFramePr>
      <xdr:xfrm>
        <a:off x="8724900" y="3695700"/>
        <a:ext cx="74199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904875</xdr:colOff>
      <xdr:row>34</xdr:row>
      <xdr:rowOff>190500</xdr:rowOff>
    </xdr:from>
    <xdr:to>
      <xdr:col>21</xdr:col>
      <xdr:colOff>400050</xdr:colOff>
      <xdr:row>53</xdr:row>
      <xdr:rowOff>9525</xdr:rowOff>
    </xdr:to>
    <xdr:graphicFrame>
      <xdr:nvGraphicFramePr>
        <xdr:cNvPr id="3" name="Graf 8"/>
        <xdr:cNvGraphicFramePr/>
      </xdr:nvGraphicFramePr>
      <xdr:xfrm>
        <a:off x="9086850" y="7534275"/>
        <a:ext cx="92202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0</xdr:row>
      <xdr:rowOff>85725</xdr:rowOff>
    </xdr:from>
    <xdr:to>
      <xdr:col>15</xdr:col>
      <xdr:colOff>504825</xdr:colOff>
      <xdr:row>14</xdr:row>
      <xdr:rowOff>66675</xdr:rowOff>
    </xdr:to>
    <xdr:graphicFrame>
      <xdr:nvGraphicFramePr>
        <xdr:cNvPr id="4" name="Graf 9"/>
        <xdr:cNvGraphicFramePr/>
      </xdr:nvGraphicFramePr>
      <xdr:xfrm>
        <a:off x="9115425" y="85725"/>
        <a:ext cx="563880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657225</xdr:colOff>
      <xdr:row>81</xdr:row>
      <xdr:rowOff>133350</xdr:rowOff>
    </xdr:from>
    <xdr:to>
      <xdr:col>7</xdr:col>
      <xdr:colOff>142875</xdr:colOff>
      <xdr:row>116</xdr:row>
      <xdr:rowOff>180975</xdr:rowOff>
    </xdr:to>
    <xdr:graphicFrame>
      <xdr:nvGraphicFramePr>
        <xdr:cNvPr id="5" name="Graf 11"/>
        <xdr:cNvGraphicFramePr/>
      </xdr:nvGraphicFramePr>
      <xdr:xfrm>
        <a:off x="657225" y="18573750"/>
        <a:ext cx="8667750" cy="8258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Ml&#233;k%20(MZe)%206-01%20pro%20rok%202013_revize%20dat%20pro%20v&#253;stu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Grafy ČR"/>
      <sheetName val="List1"/>
    </sheetNames>
    <sheetDataSet>
      <sheetData sheetId="4">
        <row r="12">
          <cell r="C12">
            <v>619.603974</v>
          </cell>
          <cell r="E12">
            <v>20816.544669068662</v>
          </cell>
        </row>
        <row r="13">
          <cell r="C13">
            <v>99.28625399999999</v>
          </cell>
          <cell r="E13">
            <v>3335.463685623709</v>
          </cell>
        </row>
        <row r="14">
          <cell r="C14">
            <v>504.06622</v>
          </cell>
          <cell r="E14">
            <v>16934.87683279222</v>
          </cell>
        </row>
        <row r="15">
          <cell r="C15">
            <v>16.13879</v>
          </cell>
          <cell r="E15">
            <v>542.2480246370534</v>
          </cell>
        </row>
        <row r="16">
          <cell r="C16">
            <v>9.598600000000001</v>
          </cell>
          <cell r="E16">
            <v>322.47967095918347</v>
          </cell>
        </row>
        <row r="17">
          <cell r="C17">
            <v>46.499808</v>
          </cell>
          <cell r="E17">
            <v>1562.2322821562736</v>
          </cell>
        </row>
        <row r="18">
          <cell r="C18">
            <v>11.259525</v>
          </cell>
          <cell r="E18">
            <v>1248.3272692493813</v>
          </cell>
        </row>
        <row r="20">
          <cell r="C20">
            <v>12.180324999999998</v>
          </cell>
          <cell r="E20">
            <v>3273.733417936712</v>
          </cell>
        </row>
        <row r="22">
          <cell r="C22">
            <v>17.46949</v>
          </cell>
          <cell r="E22">
            <v>6456.057055953181</v>
          </cell>
        </row>
        <row r="24">
          <cell r="C24">
            <v>44.01737</v>
          </cell>
          <cell r="E24">
            <v>1484.4358841492262</v>
          </cell>
        </row>
        <row r="25">
          <cell r="C25">
            <v>117.79236999999998</v>
          </cell>
          <cell r="E25">
            <v>28990.783329588583</v>
          </cell>
        </row>
        <row r="26">
          <cell r="C26">
            <v>23.78851</v>
          </cell>
          <cell r="E26">
            <v>2937.4052148</v>
          </cell>
        </row>
        <row r="27">
          <cell r="C27">
            <v>0</v>
          </cell>
          <cell r="E27">
            <v>0</v>
          </cell>
        </row>
        <row r="28">
          <cell r="C28">
            <v>1130.6630250000003</v>
          </cell>
          <cell r="E28">
            <v>7801.574872500002</v>
          </cell>
        </row>
      </sheetData>
      <sheetData sheetId="5">
        <row r="9">
          <cell r="D9">
            <v>2358.416466</v>
          </cell>
          <cell r="E9">
            <v>91159.36600000001</v>
          </cell>
          <cell r="F9">
            <v>79234.61400000003</v>
          </cell>
        </row>
        <row r="17">
          <cell r="D17">
            <v>3.37692</v>
          </cell>
          <cell r="E17">
            <v>133.145</v>
          </cell>
        </row>
        <row r="21">
          <cell r="D21">
            <v>1.6209300000000002</v>
          </cell>
          <cell r="E21">
            <v>649.01</v>
          </cell>
        </row>
        <row r="23">
          <cell r="D23">
            <v>8.174869999999999</v>
          </cell>
        </row>
        <row r="30">
          <cell r="D30">
            <v>619.49622</v>
          </cell>
          <cell r="E30">
            <v>11220.437194719267</v>
          </cell>
          <cell r="F30">
            <v>288.6211893412683</v>
          </cell>
          <cell r="G30">
            <v>330.8650306587317</v>
          </cell>
        </row>
        <row r="31">
          <cell r="D31" t="str">
            <v>C</v>
          </cell>
        </row>
        <row r="32">
          <cell r="D32">
            <v>99.29</v>
          </cell>
          <cell r="E32">
            <v>3509.79</v>
          </cell>
          <cell r="F32">
            <v>90.41</v>
          </cell>
          <cell r="G32">
            <v>8.87</v>
          </cell>
        </row>
        <row r="36">
          <cell r="D36">
            <v>504.06622</v>
          </cell>
          <cell r="E36">
            <v>7660.237194719266</v>
          </cell>
          <cell r="F36">
            <v>196.91118934126828</v>
          </cell>
          <cell r="G36">
            <v>307.15503065873173</v>
          </cell>
        </row>
        <row r="40">
          <cell r="D40">
            <v>16.14</v>
          </cell>
          <cell r="E40">
            <v>50.41</v>
          </cell>
          <cell r="F40">
            <v>1.3</v>
          </cell>
          <cell r="G40">
            <v>14.84</v>
          </cell>
        </row>
        <row r="44">
          <cell r="D44">
            <v>9.598600000000001</v>
          </cell>
          <cell r="E44">
            <v>97.42</v>
          </cell>
          <cell r="F44">
            <v>2.5042420460361976</v>
          </cell>
          <cell r="G44">
            <v>7.0943579539638035</v>
          </cell>
        </row>
        <row r="45">
          <cell r="D45">
            <v>46.496808</v>
          </cell>
          <cell r="E45">
            <v>10480.866000000002</v>
          </cell>
          <cell r="F45">
            <v>269.41721736882795</v>
          </cell>
          <cell r="G45">
            <v>-222.92040936882793</v>
          </cell>
        </row>
        <row r="48">
          <cell r="D48">
            <v>147.409987</v>
          </cell>
          <cell r="E48">
            <v>6875.267000000002</v>
          </cell>
          <cell r="F48">
            <v>176.73303940797734</v>
          </cell>
          <cell r="G48">
            <v>-29.323052407977364</v>
          </cell>
        </row>
        <row r="51">
          <cell r="D51">
            <v>4.38771</v>
          </cell>
          <cell r="E51">
            <v>67.04</v>
          </cell>
          <cell r="F51">
            <v>1.7233051402819408</v>
          </cell>
          <cell r="G51">
            <v>2.6644048597180596</v>
          </cell>
        </row>
        <row r="52">
          <cell r="D52">
            <v>28.817880000000002</v>
          </cell>
          <cell r="E52">
            <v>1379.67</v>
          </cell>
          <cell r="F52">
            <v>35.46528047274441</v>
          </cell>
          <cell r="G52">
            <v>-6.647400472744408</v>
          </cell>
        </row>
        <row r="54">
          <cell r="D54">
            <v>11.26</v>
          </cell>
          <cell r="E54">
            <v>617.55</v>
          </cell>
          <cell r="F54">
            <v>15.91</v>
          </cell>
          <cell r="G54">
            <v>21.25</v>
          </cell>
        </row>
        <row r="57">
          <cell r="D57">
            <v>30.69</v>
          </cell>
        </row>
        <row r="58">
          <cell r="D58" t="str">
            <v>C</v>
          </cell>
          <cell r="E58" t="str">
            <v>C</v>
          </cell>
          <cell r="F58" t="str">
            <v>C</v>
          </cell>
          <cell r="G58" t="str">
            <v>C</v>
          </cell>
        </row>
        <row r="59">
          <cell r="D59">
            <v>12.180324999999998</v>
          </cell>
          <cell r="E59">
            <v>3246.9700000000003</v>
          </cell>
          <cell r="F59">
            <v>83.46539515723826</v>
          </cell>
          <cell r="G59">
            <v>13.977204842761722</v>
          </cell>
        </row>
        <row r="60">
          <cell r="D60" t="str">
            <v>C</v>
          </cell>
          <cell r="E60" t="str">
            <v>C</v>
          </cell>
          <cell r="F60" t="str">
            <v>C</v>
          </cell>
          <cell r="G60" t="str">
            <v>C</v>
          </cell>
        </row>
        <row r="61">
          <cell r="D61">
            <v>17.46949</v>
          </cell>
          <cell r="E61">
            <v>100.53</v>
          </cell>
          <cell r="F61">
            <v>2.5841865416548853</v>
          </cell>
          <cell r="G61">
            <v>189.58020345834512</v>
          </cell>
        </row>
        <row r="64">
          <cell r="D64">
            <v>29.49</v>
          </cell>
          <cell r="E64">
            <v>24171.24</v>
          </cell>
          <cell r="F64">
            <v>622.67</v>
          </cell>
          <cell r="G64">
            <v>-578.48</v>
          </cell>
        </row>
        <row r="65">
          <cell r="D65">
            <v>23.982899999999997</v>
          </cell>
          <cell r="E65">
            <v>19665.078</v>
          </cell>
          <cell r="F65">
            <v>505.50313247979284</v>
          </cell>
          <cell r="G65">
            <v>-481.52023247979287</v>
          </cell>
        </row>
        <row r="73">
          <cell r="D73">
            <v>117.79</v>
          </cell>
          <cell r="E73">
            <v>21482.15</v>
          </cell>
          <cell r="F73">
            <v>553.4</v>
          </cell>
          <cell r="G73">
            <v>312.34</v>
          </cell>
        </row>
        <row r="79">
          <cell r="D79">
            <v>12.19744</v>
          </cell>
          <cell r="E79">
            <v>2837.9900000000002</v>
          </cell>
          <cell r="F79">
            <v>72.9523083989968</v>
          </cell>
          <cell r="G79">
            <v>12.429771601003196</v>
          </cell>
        </row>
        <row r="81">
          <cell r="D81">
            <v>43.858880000000006</v>
          </cell>
          <cell r="E81">
            <v>10328.390000000001</v>
          </cell>
          <cell r="F81">
            <v>265.4977263997106</v>
          </cell>
          <cell r="G81">
            <v>129.23219360028946</v>
          </cell>
        </row>
        <row r="84">
          <cell r="D84">
            <v>42.885289999999976</v>
          </cell>
          <cell r="E84">
            <v>3712.77</v>
          </cell>
          <cell r="F84">
            <v>95.43907556212085</v>
          </cell>
          <cell r="G84">
            <v>38.963423297879075</v>
          </cell>
        </row>
        <row r="85">
          <cell r="D85">
            <v>23.78851</v>
          </cell>
        </row>
        <row r="87">
          <cell r="D87">
            <v>1130.6630250000003</v>
          </cell>
          <cell r="E87">
            <v>2261.3260500000006</v>
          </cell>
        </row>
        <row r="93">
          <cell r="D93" t="str">
            <v>C</v>
          </cell>
        </row>
        <row r="95">
          <cell r="D95">
            <v>191.98249</v>
          </cell>
        </row>
        <row r="97">
          <cell r="D97">
            <v>26.610889999999998</v>
          </cell>
          <cell r="E97">
            <v>311.38</v>
          </cell>
          <cell r="F97">
            <v>8.004217699597117</v>
          </cell>
          <cell r="G97">
            <v>18.60667230040288</v>
          </cell>
        </row>
      </sheetData>
      <sheetData sheetId="6">
        <row r="7">
          <cell r="C7">
            <v>619.603974</v>
          </cell>
          <cell r="D7">
            <v>20816.544669068662</v>
          </cell>
        </row>
        <row r="8">
          <cell r="C8">
            <v>99.28625399999999</v>
          </cell>
          <cell r="D8">
            <v>3335.463685623709</v>
          </cell>
        </row>
        <row r="9">
          <cell r="C9">
            <v>504.06622</v>
          </cell>
          <cell r="D9">
            <v>16934.87683279222</v>
          </cell>
        </row>
        <row r="11">
          <cell r="C11">
            <v>9.598600000000001</v>
          </cell>
          <cell r="D11">
            <v>322.47967095918347</v>
          </cell>
        </row>
        <row r="12">
          <cell r="C12">
            <v>46.499808</v>
          </cell>
          <cell r="D12">
            <v>1562.2322821562736</v>
          </cell>
        </row>
        <row r="14">
          <cell r="C14">
            <v>11.259525</v>
          </cell>
          <cell r="D14">
            <v>1248.3272692493813</v>
          </cell>
        </row>
        <row r="16">
          <cell r="C16">
            <v>12.180324999999998</v>
          </cell>
          <cell r="D16">
            <v>3273.733417936712</v>
          </cell>
        </row>
        <row r="18">
          <cell r="C18">
            <v>17.46949</v>
          </cell>
          <cell r="D18">
            <v>6456.057055953181</v>
          </cell>
        </row>
        <row r="20">
          <cell r="C20">
            <v>44.01737</v>
          </cell>
          <cell r="D20">
            <v>1484.4358841492262</v>
          </cell>
        </row>
        <row r="21">
          <cell r="C21">
            <v>117.79236999999998</v>
          </cell>
          <cell r="D21">
            <v>28990.783329588583</v>
          </cell>
        </row>
        <row r="22">
          <cell r="C22">
            <v>23.78851</v>
          </cell>
          <cell r="D22">
            <v>2937.4052148</v>
          </cell>
        </row>
        <row r="24">
          <cell r="C24">
            <v>1130.6630250000003</v>
          </cell>
          <cell r="D24">
            <v>7801.574872500002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showGridLines="0" tabSelected="1" zoomScalePageLayoutView="0" workbookViewId="0" topLeftCell="B1">
      <selection activeCell="B5" sqref="B5"/>
    </sheetView>
  </sheetViews>
  <sheetFormatPr defaultColWidth="9.140625" defaultRowHeight="15"/>
  <cols>
    <col min="1" max="1" width="13.140625" style="0" customWidth="1"/>
    <col min="3" max="3" width="55.140625" style="0" customWidth="1"/>
    <col min="4" max="4" width="18.00390625" style="0" customWidth="1"/>
    <col min="5" max="5" width="15.140625" style="0" customWidth="1"/>
    <col min="6" max="6" width="21.7109375" style="0" customWidth="1"/>
    <col min="7" max="7" width="14.57421875" style="0" customWidth="1"/>
  </cols>
  <sheetData>
    <row r="1" spans="1:15" ht="15.75">
      <c r="A1" s="299"/>
      <c r="B1" s="300"/>
      <c r="C1" s="300"/>
      <c r="D1" s="300"/>
      <c r="E1" s="300"/>
      <c r="F1" s="300"/>
      <c r="G1" s="188"/>
      <c r="H1" s="188"/>
      <c r="I1" s="187"/>
      <c r="J1" s="187"/>
      <c r="K1" s="187"/>
      <c r="L1" s="187"/>
      <c r="M1" s="187"/>
      <c r="N1" s="187"/>
      <c r="O1" s="187"/>
    </row>
    <row r="2" spans="1:6" s="186" customFormat="1" ht="15.75">
      <c r="A2" s="227" t="s">
        <v>248</v>
      </c>
      <c r="B2" s="228"/>
      <c r="C2" s="228"/>
      <c r="D2" s="228"/>
      <c r="E2" s="228"/>
      <c r="F2" s="228"/>
    </row>
    <row r="3" spans="1:6" s="186" customFormat="1" ht="15.75">
      <c r="A3" s="227" t="s">
        <v>247</v>
      </c>
      <c r="B3" s="228"/>
      <c r="C3" s="228"/>
      <c r="D3" s="228"/>
      <c r="E3" s="228"/>
      <c r="F3" s="228"/>
    </row>
    <row r="4" spans="1:8" ht="15">
      <c r="A4" s="229" t="s">
        <v>246</v>
      </c>
      <c r="B4" s="228"/>
      <c r="C4" s="228"/>
      <c r="D4" s="228"/>
      <c r="E4" s="228"/>
      <c r="F4" s="228"/>
      <c r="G4" s="183"/>
      <c r="H4" s="23"/>
    </row>
    <row r="5" spans="1:8" ht="15.75" thickBot="1">
      <c r="A5" s="185"/>
      <c r="B5" s="183"/>
      <c r="C5" s="184"/>
      <c r="D5" s="183"/>
      <c r="E5" s="183"/>
      <c r="F5" s="183"/>
      <c r="G5" s="183"/>
      <c r="H5" s="23"/>
    </row>
    <row r="6" spans="1:8" ht="15.75" thickBot="1">
      <c r="A6" s="178" t="s">
        <v>245</v>
      </c>
      <c r="B6" s="182"/>
      <c r="C6" s="181"/>
      <c r="D6" s="180"/>
      <c r="E6" s="179"/>
      <c r="F6" s="178" t="s">
        <v>244</v>
      </c>
      <c r="G6" s="23"/>
      <c r="H6" s="23"/>
    </row>
    <row r="7" spans="1:8" ht="15.75" thickBot="1">
      <c r="A7" s="177"/>
      <c r="B7" s="176"/>
      <c r="C7" s="175"/>
      <c r="D7" s="3"/>
      <c r="E7" s="4"/>
      <c r="F7" s="174"/>
      <c r="G7" s="23"/>
      <c r="H7" s="7"/>
    </row>
    <row r="8" spans="1:9" ht="49.5" customHeight="1">
      <c r="A8" s="173" t="s">
        <v>243</v>
      </c>
      <c r="B8" s="235" t="s">
        <v>242</v>
      </c>
      <c r="C8" s="236"/>
      <c r="D8" s="172" t="s">
        <v>241</v>
      </c>
      <c r="E8" s="171" t="s">
        <v>208</v>
      </c>
      <c r="F8" s="170" t="s">
        <v>240</v>
      </c>
      <c r="G8" s="165"/>
      <c r="H8" s="165"/>
      <c r="I8" s="165"/>
    </row>
    <row r="9" spans="1:9" ht="15">
      <c r="A9" s="169" t="s">
        <v>239</v>
      </c>
      <c r="B9" s="168"/>
      <c r="C9" s="168"/>
      <c r="D9" s="303"/>
      <c r="E9" s="304"/>
      <c r="F9" s="224"/>
      <c r="G9" s="279"/>
      <c r="H9" s="279"/>
      <c r="I9" s="279"/>
    </row>
    <row r="10" spans="1:9" ht="15" customHeight="1">
      <c r="A10" s="167" t="s">
        <v>238</v>
      </c>
      <c r="B10" s="301" t="s">
        <v>237</v>
      </c>
      <c r="C10" s="302"/>
      <c r="D10" s="215">
        <v>2358.416466</v>
      </c>
      <c r="E10" s="215">
        <v>91159.36600000001</v>
      </c>
      <c r="F10" s="221">
        <v>79234.61400000003</v>
      </c>
      <c r="G10" s="159"/>
      <c r="H10" s="166"/>
      <c r="I10" s="146"/>
    </row>
    <row r="11" spans="1:9" ht="15" customHeight="1">
      <c r="A11" s="158" t="s">
        <v>236</v>
      </c>
      <c r="B11" s="230" t="s">
        <v>235</v>
      </c>
      <c r="C11" s="277"/>
      <c r="D11" s="215">
        <v>0</v>
      </c>
      <c r="E11" s="215">
        <v>0</v>
      </c>
      <c r="F11" s="160"/>
      <c r="G11" s="159"/>
      <c r="H11" s="165"/>
      <c r="I11" s="146"/>
    </row>
    <row r="12" spans="1:9" ht="15" customHeight="1">
      <c r="A12" s="158" t="s">
        <v>234</v>
      </c>
      <c r="B12" s="230" t="s">
        <v>233</v>
      </c>
      <c r="C12" s="277"/>
      <c r="D12" s="215">
        <v>0</v>
      </c>
      <c r="E12" s="215">
        <v>0</v>
      </c>
      <c r="F12" s="160"/>
      <c r="G12" s="159"/>
      <c r="H12" s="147"/>
      <c r="I12" s="146"/>
    </row>
    <row r="13" spans="1:9" ht="15" customHeight="1">
      <c r="A13" s="158" t="s">
        <v>232</v>
      </c>
      <c r="B13" s="230" t="s">
        <v>231</v>
      </c>
      <c r="C13" s="277"/>
      <c r="D13" s="215">
        <v>0</v>
      </c>
      <c r="E13" s="215">
        <v>0</v>
      </c>
      <c r="F13" s="160"/>
      <c r="G13" s="159"/>
      <c r="H13" s="148"/>
      <c r="I13" s="146"/>
    </row>
    <row r="14" spans="1:9" ht="15" customHeight="1">
      <c r="A14" s="158" t="s">
        <v>230</v>
      </c>
      <c r="B14" s="230" t="s">
        <v>217</v>
      </c>
      <c r="C14" s="277"/>
      <c r="D14" s="215">
        <v>0</v>
      </c>
      <c r="E14" s="215">
        <v>0</v>
      </c>
      <c r="F14" s="160"/>
      <c r="G14" s="159"/>
      <c r="H14" s="148"/>
      <c r="I14" s="146"/>
    </row>
    <row r="15" spans="1:13" ht="15" customHeight="1">
      <c r="A15" s="158" t="s">
        <v>229</v>
      </c>
      <c r="B15" s="230" t="s">
        <v>228</v>
      </c>
      <c r="C15" s="277"/>
      <c r="D15" s="215">
        <v>0</v>
      </c>
      <c r="E15" s="215">
        <v>0</v>
      </c>
      <c r="F15" s="160"/>
      <c r="G15" s="159"/>
      <c r="H15" s="148"/>
      <c r="I15" s="146"/>
      <c r="M15" s="88"/>
    </row>
    <row r="16" spans="1:9" ht="15" customHeight="1">
      <c r="A16" s="158" t="s">
        <v>227</v>
      </c>
      <c r="B16" s="269" t="s">
        <v>226</v>
      </c>
      <c r="C16" s="259"/>
      <c r="D16" s="215">
        <v>0</v>
      </c>
      <c r="E16" s="215">
        <v>0</v>
      </c>
      <c r="F16" s="160"/>
      <c r="G16" s="159"/>
      <c r="H16" s="148"/>
      <c r="I16" s="146"/>
    </row>
    <row r="17" spans="1:9" ht="15">
      <c r="A17" s="164" t="s">
        <v>225</v>
      </c>
      <c r="B17" s="163"/>
      <c r="C17" s="163"/>
      <c r="D17" s="216"/>
      <c r="E17" s="219"/>
      <c r="F17" s="162"/>
      <c r="G17" s="278"/>
      <c r="H17" s="279"/>
      <c r="I17" s="279"/>
    </row>
    <row r="18" spans="1:9" ht="15" customHeight="1">
      <c r="A18" s="161" t="s">
        <v>224</v>
      </c>
      <c r="B18" s="273" t="s">
        <v>223</v>
      </c>
      <c r="C18" s="305"/>
      <c r="D18" s="217">
        <v>3.37692</v>
      </c>
      <c r="E18" s="217">
        <v>133.145</v>
      </c>
      <c r="F18" s="160"/>
      <c r="G18" s="159"/>
      <c r="H18" s="148"/>
      <c r="I18" s="148"/>
    </row>
    <row r="19" spans="1:9" ht="15">
      <c r="A19" s="158" t="s">
        <v>222</v>
      </c>
      <c r="B19" s="275" t="s">
        <v>74</v>
      </c>
      <c r="C19" s="276"/>
      <c r="D19" s="215">
        <v>0.5701799999999999</v>
      </c>
      <c r="E19" s="215">
        <v>23.174999999999997</v>
      </c>
      <c r="F19" s="160"/>
      <c r="G19" s="159"/>
      <c r="H19" s="148"/>
      <c r="I19" s="148"/>
    </row>
    <row r="20" spans="1:9" ht="15" customHeight="1">
      <c r="A20" s="158" t="s">
        <v>221</v>
      </c>
      <c r="B20" s="230" t="s">
        <v>220</v>
      </c>
      <c r="C20" s="277"/>
      <c r="D20" s="215" t="s">
        <v>49</v>
      </c>
      <c r="E20" s="215" t="s">
        <v>49</v>
      </c>
      <c r="F20" s="160"/>
      <c r="G20" s="159"/>
      <c r="H20" s="148"/>
      <c r="I20" s="148"/>
    </row>
    <row r="21" spans="1:9" ht="15">
      <c r="A21" s="158" t="s">
        <v>219</v>
      </c>
      <c r="B21" s="275" t="s">
        <v>74</v>
      </c>
      <c r="C21" s="276"/>
      <c r="D21" s="215" t="s">
        <v>49</v>
      </c>
      <c r="E21" s="215" t="s">
        <v>49</v>
      </c>
      <c r="F21" s="160"/>
      <c r="G21" s="159"/>
      <c r="H21" s="148"/>
      <c r="I21" s="148"/>
    </row>
    <row r="22" spans="1:9" ht="15" customHeight="1">
      <c r="A22" s="158" t="s">
        <v>218</v>
      </c>
      <c r="B22" s="230" t="s">
        <v>217</v>
      </c>
      <c r="C22" s="277"/>
      <c r="D22" s="215">
        <v>1.6209300000000002</v>
      </c>
      <c r="E22" s="215">
        <v>649.01</v>
      </c>
      <c r="F22" s="160"/>
      <c r="G22" s="159"/>
      <c r="H22" s="148"/>
      <c r="I22" s="148"/>
    </row>
    <row r="23" spans="1:9" ht="15">
      <c r="A23" s="158" t="s">
        <v>216</v>
      </c>
      <c r="B23" s="275" t="s">
        <v>74</v>
      </c>
      <c r="C23" s="276"/>
      <c r="D23" s="215">
        <v>0.54096</v>
      </c>
      <c r="E23" s="220">
        <v>215.67999999999998</v>
      </c>
      <c r="F23" s="160"/>
      <c r="G23" s="159"/>
      <c r="H23" s="148"/>
      <c r="I23" s="148"/>
    </row>
    <row r="24" spans="1:9" ht="15" customHeight="1">
      <c r="A24" s="158" t="s">
        <v>215</v>
      </c>
      <c r="B24" s="269" t="s">
        <v>214</v>
      </c>
      <c r="C24" s="270"/>
      <c r="D24" s="215">
        <v>8.174869999999999</v>
      </c>
      <c r="E24" s="157"/>
      <c r="F24" s="156"/>
      <c r="G24" s="149"/>
      <c r="H24" s="148"/>
      <c r="I24" s="148"/>
    </row>
    <row r="25" spans="1:9" ht="15.75" thickBot="1">
      <c r="A25" s="155" t="s">
        <v>213</v>
      </c>
      <c r="B25" s="271" t="s">
        <v>74</v>
      </c>
      <c r="C25" s="272"/>
      <c r="D25" s="218">
        <v>8.174869999999999</v>
      </c>
      <c r="E25" s="154"/>
      <c r="F25" s="153"/>
      <c r="G25" s="149"/>
      <c r="H25" s="148"/>
      <c r="I25" s="148"/>
    </row>
    <row r="26" spans="1:9" ht="15">
      <c r="A26" s="92"/>
      <c r="B26" s="152"/>
      <c r="C26" s="151"/>
      <c r="D26" s="150"/>
      <c r="E26" s="149"/>
      <c r="F26" s="149"/>
      <c r="G26" s="149"/>
      <c r="H26" s="148"/>
      <c r="I26" s="148"/>
    </row>
    <row r="27" spans="2:9" ht="15.75">
      <c r="B27" s="28"/>
      <c r="C27" s="28"/>
      <c r="D27" s="29"/>
      <c r="E27" s="29"/>
      <c r="G27" s="146"/>
      <c r="H27" s="147"/>
      <c r="I27" s="146"/>
    </row>
    <row r="28" spans="2:8" ht="16.5" thickBot="1">
      <c r="B28" s="28"/>
      <c r="C28" s="28"/>
      <c r="D28" s="29" t="s">
        <v>212</v>
      </c>
      <c r="E28" s="145"/>
      <c r="H28" s="23"/>
    </row>
    <row r="29" spans="1:7" ht="15" customHeight="1">
      <c r="A29" s="251" t="s">
        <v>211</v>
      </c>
      <c r="B29" s="237" t="s">
        <v>210</v>
      </c>
      <c r="C29" s="238"/>
      <c r="D29" s="232" t="s">
        <v>209</v>
      </c>
      <c r="E29" s="234" t="s">
        <v>208</v>
      </c>
      <c r="F29" s="225" t="s">
        <v>207</v>
      </c>
      <c r="G29" s="226"/>
    </row>
    <row r="30" spans="1:7" ht="45.75" customHeight="1">
      <c r="A30" s="252"/>
      <c r="B30" s="239"/>
      <c r="C30" s="240"/>
      <c r="D30" s="233"/>
      <c r="E30" s="233"/>
      <c r="F30" s="144" t="s">
        <v>206</v>
      </c>
      <c r="G30" s="143" t="s">
        <v>205</v>
      </c>
    </row>
    <row r="31" spans="1:7" ht="15" customHeight="1">
      <c r="A31" s="142" t="s">
        <v>204</v>
      </c>
      <c r="B31" s="273" t="s">
        <v>203</v>
      </c>
      <c r="C31" s="274"/>
      <c r="D31" s="141"/>
      <c r="E31" s="140">
        <v>30124.803</v>
      </c>
      <c r="F31" s="140">
        <v>786.5</v>
      </c>
      <c r="G31" s="139">
        <v>69.81610711629565</v>
      </c>
    </row>
    <row r="32" spans="1:7" ht="15" customHeight="1">
      <c r="A32" s="134" t="s">
        <v>202</v>
      </c>
      <c r="B32" s="230" t="s">
        <v>201</v>
      </c>
      <c r="C32" s="265"/>
      <c r="D32" s="137">
        <v>619.6</v>
      </c>
      <c r="E32" s="137">
        <v>11224.54</v>
      </c>
      <c r="F32" s="137">
        <v>299.61</v>
      </c>
      <c r="G32" s="135">
        <v>319.99</v>
      </c>
    </row>
    <row r="33" spans="1:7" ht="15" customHeight="1">
      <c r="A33" s="134" t="s">
        <v>200</v>
      </c>
      <c r="B33" s="230" t="s">
        <v>199</v>
      </c>
      <c r="C33" s="265"/>
      <c r="D33" s="138" t="s">
        <v>49</v>
      </c>
      <c r="E33" s="138" t="s">
        <v>49</v>
      </c>
      <c r="F33" s="100" t="s">
        <v>49</v>
      </c>
      <c r="G33" s="99" t="s">
        <v>49</v>
      </c>
    </row>
    <row r="34" spans="1:7" ht="15" customHeight="1">
      <c r="A34" s="134" t="s">
        <v>198</v>
      </c>
      <c r="B34" s="230" t="s">
        <v>197</v>
      </c>
      <c r="C34" s="265"/>
      <c r="D34" s="126">
        <v>99.29</v>
      </c>
      <c r="E34" s="126">
        <v>3509.79</v>
      </c>
      <c r="F34" s="126">
        <v>90.41</v>
      </c>
      <c r="G34" s="135">
        <v>8.87</v>
      </c>
    </row>
    <row r="35" spans="1:7" ht="15" customHeight="1">
      <c r="A35" s="134" t="s">
        <v>196</v>
      </c>
      <c r="B35" s="266" t="s">
        <v>91</v>
      </c>
      <c r="C35" s="123" t="s">
        <v>185</v>
      </c>
      <c r="D35" s="100" t="s">
        <v>49</v>
      </c>
      <c r="E35" s="100" t="s">
        <v>49</v>
      </c>
      <c r="F35" s="100" t="s">
        <v>49</v>
      </c>
      <c r="G35" s="99" t="s">
        <v>49</v>
      </c>
    </row>
    <row r="36" spans="1:7" ht="15" customHeight="1">
      <c r="A36" s="134" t="s">
        <v>195</v>
      </c>
      <c r="B36" s="267"/>
      <c r="C36" s="123" t="s">
        <v>183</v>
      </c>
      <c r="D36" s="100">
        <v>0</v>
      </c>
      <c r="E36" s="100">
        <v>0</v>
      </c>
      <c r="F36" s="100">
        <v>0</v>
      </c>
      <c r="G36" s="99">
        <v>0</v>
      </c>
    </row>
    <row r="37" spans="1:7" ht="15" customHeight="1">
      <c r="A37" s="134" t="s">
        <v>194</v>
      </c>
      <c r="B37" s="268"/>
      <c r="C37" s="123" t="s">
        <v>181</v>
      </c>
      <c r="D37" s="100" t="s">
        <v>49</v>
      </c>
      <c r="E37" s="100" t="s">
        <v>49</v>
      </c>
      <c r="F37" s="100" t="s">
        <v>49</v>
      </c>
      <c r="G37" s="99" t="s">
        <v>49</v>
      </c>
    </row>
    <row r="38" spans="1:7" ht="15" customHeight="1">
      <c r="A38" s="134" t="s">
        <v>193</v>
      </c>
      <c r="B38" s="230" t="s">
        <v>192</v>
      </c>
      <c r="C38" s="259"/>
      <c r="D38" s="126">
        <v>504.06622</v>
      </c>
      <c r="E38" s="126">
        <v>7660.237194719266</v>
      </c>
      <c r="F38" s="126">
        <v>197.33342605397075</v>
      </c>
      <c r="G38" s="135">
        <v>306.73279394602923</v>
      </c>
    </row>
    <row r="39" spans="1:7" ht="15" customHeight="1">
      <c r="A39" s="134" t="s">
        <v>191</v>
      </c>
      <c r="B39" s="266" t="s">
        <v>91</v>
      </c>
      <c r="C39" s="123" t="s">
        <v>185</v>
      </c>
      <c r="D39" s="100">
        <v>84.39605000000002</v>
      </c>
      <c r="E39" s="100">
        <v>1318.7171947192662</v>
      </c>
      <c r="F39" s="100">
        <v>33.97113893674554</v>
      </c>
      <c r="G39" s="99">
        <v>50.42491106325448</v>
      </c>
    </row>
    <row r="40" spans="1:7" ht="15" customHeight="1">
      <c r="A40" s="134" t="s">
        <v>190</v>
      </c>
      <c r="B40" s="267"/>
      <c r="C40" s="123" t="s">
        <v>183</v>
      </c>
      <c r="D40" s="100">
        <v>0</v>
      </c>
      <c r="E40" s="100">
        <v>0</v>
      </c>
      <c r="F40" s="100">
        <v>0</v>
      </c>
      <c r="G40" s="99">
        <v>0</v>
      </c>
    </row>
    <row r="41" spans="1:7" ht="15" customHeight="1">
      <c r="A41" s="134" t="s">
        <v>189</v>
      </c>
      <c r="B41" s="268"/>
      <c r="C41" s="123" t="s">
        <v>181</v>
      </c>
      <c r="D41" s="100">
        <v>419.67017</v>
      </c>
      <c r="E41" s="100">
        <v>6341.5199999999995</v>
      </c>
      <c r="F41" s="100">
        <v>163.3622871172252</v>
      </c>
      <c r="G41" s="99">
        <v>256.3078828827748</v>
      </c>
    </row>
    <row r="42" spans="1:7" ht="15" customHeight="1">
      <c r="A42" s="134" t="s">
        <v>188</v>
      </c>
      <c r="B42" s="230" t="s">
        <v>187</v>
      </c>
      <c r="C42" s="259"/>
      <c r="D42" s="137">
        <v>16.14</v>
      </c>
      <c r="E42" s="137">
        <v>50.41</v>
      </c>
      <c r="F42" s="137">
        <v>1.3</v>
      </c>
      <c r="G42" s="135">
        <v>14.84</v>
      </c>
    </row>
    <row r="43" spans="1:7" ht="15" customHeight="1">
      <c r="A43" s="134" t="s">
        <v>186</v>
      </c>
      <c r="B43" s="266" t="s">
        <v>91</v>
      </c>
      <c r="C43" s="123" t="s">
        <v>185</v>
      </c>
      <c r="D43" s="100" t="s">
        <v>49</v>
      </c>
      <c r="E43" s="100" t="s">
        <v>49</v>
      </c>
      <c r="F43" s="100" t="s">
        <v>49</v>
      </c>
      <c r="G43" s="99" t="s">
        <v>49</v>
      </c>
    </row>
    <row r="44" spans="1:7" ht="15" customHeight="1">
      <c r="A44" s="134" t="s">
        <v>184</v>
      </c>
      <c r="B44" s="267"/>
      <c r="C44" s="123" t="s">
        <v>183</v>
      </c>
      <c r="D44" s="100">
        <v>0</v>
      </c>
      <c r="E44" s="100">
        <v>0</v>
      </c>
      <c r="F44" s="100">
        <v>0</v>
      </c>
      <c r="G44" s="99">
        <v>0</v>
      </c>
    </row>
    <row r="45" spans="1:7" ht="15" customHeight="1">
      <c r="A45" s="134" t="s">
        <v>182</v>
      </c>
      <c r="B45" s="268"/>
      <c r="C45" s="123" t="s">
        <v>181</v>
      </c>
      <c r="D45" s="100" t="s">
        <v>49</v>
      </c>
      <c r="E45" s="100" t="s">
        <v>49</v>
      </c>
      <c r="F45" s="100" t="s">
        <v>49</v>
      </c>
      <c r="G45" s="99" t="s">
        <v>49</v>
      </c>
    </row>
    <row r="46" spans="1:7" ht="15" customHeight="1">
      <c r="A46" s="134" t="s">
        <v>180</v>
      </c>
      <c r="B46" s="230" t="s">
        <v>179</v>
      </c>
      <c r="C46" s="265"/>
      <c r="D46" s="100">
        <v>9.598600000000001</v>
      </c>
      <c r="E46" s="100">
        <v>97.42</v>
      </c>
      <c r="F46" s="100">
        <v>2.5096118928837376</v>
      </c>
      <c r="G46" s="99">
        <v>7.088988107116263</v>
      </c>
    </row>
    <row r="47" spans="1:7" ht="15" customHeight="1">
      <c r="A47" s="134" t="s">
        <v>178</v>
      </c>
      <c r="B47" s="230" t="s">
        <v>177</v>
      </c>
      <c r="C47" s="265"/>
      <c r="D47" s="126">
        <v>46.496808</v>
      </c>
      <c r="E47" s="126">
        <v>10480.866000000002</v>
      </c>
      <c r="F47" s="136">
        <v>269.9949287756191</v>
      </c>
      <c r="G47" s="135">
        <v>-223.49812077561907</v>
      </c>
    </row>
    <row r="48" spans="1:7" ht="15" customHeight="1">
      <c r="A48" s="134" t="s">
        <v>176</v>
      </c>
      <c r="B48" s="295" t="s">
        <v>91</v>
      </c>
      <c r="C48" s="123" t="s">
        <v>175</v>
      </c>
      <c r="D48" s="100">
        <v>26.089807999999998</v>
      </c>
      <c r="E48" s="100">
        <v>3772.9100000000008</v>
      </c>
      <c r="F48" s="100">
        <v>97.19297687107354</v>
      </c>
      <c r="G48" s="99">
        <v>-71.10316887107354</v>
      </c>
    </row>
    <row r="49" spans="1:7" ht="15" customHeight="1">
      <c r="A49" s="134" t="s">
        <v>174</v>
      </c>
      <c r="B49" s="296"/>
      <c r="C49" s="123" t="s">
        <v>173</v>
      </c>
      <c r="D49" s="100">
        <v>20.407</v>
      </c>
      <c r="E49" s="100">
        <v>6707.956</v>
      </c>
      <c r="F49" s="100">
        <v>172.80195190454555</v>
      </c>
      <c r="G49" s="99">
        <v>-152.39495190454554</v>
      </c>
    </row>
    <row r="50" spans="1:7" ht="15" customHeight="1">
      <c r="A50" s="134" t="s">
        <v>172</v>
      </c>
      <c r="B50" s="230" t="s">
        <v>171</v>
      </c>
      <c r="C50" s="265"/>
      <c r="D50" s="126">
        <v>147.409987</v>
      </c>
      <c r="E50" s="126">
        <v>6875.267000000002</v>
      </c>
      <c r="F50" s="126">
        <v>177.11200810871588</v>
      </c>
      <c r="G50" s="135">
        <v>-29.702021108715904</v>
      </c>
    </row>
    <row r="51" spans="1:7" ht="15" customHeight="1">
      <c r="A51" s="134" t="s">
        <v>170</v>
      </c>
      <c r="B51" s="297" t="s">
        <v>91</v>
      </c>
      <c r="C51" s="123" t="s">
        <v>169</v>
      </c>
      <c r="D51" s="100">
        <v>95.58601799999998</v>
      </c>
      <c r="E51" s="100">
        <v>4294.937000000002</v>
      </c>
      <c r="F51" s="100">
        <v>110.64078191733121</v>
      </c>
      <c r="G51" s="99">
        <v>-15.054763917331229</v>
      </c>
    </row>
    <row r="52" spans="1:7" ht="15" customHeight="1">
      <c r="A52" s="134" t="s">
        <v>168</v>
      </c>
      <c r="B52" s="298"/>
      <c r="C52" s="123" t="s">
        <v>167</v>
      </c>
      <c r="D52" s="100">
        <v>51.82396900000001</v>
      </c>
      <c r="E52" s="100">
        <v>2580.3300000000004</v>
      </c>
      <c r="F52" s="100">
        <v>66.47122619138469</v>
      </c>
      <c r="G52" s="99">
        <v>-14.647257191384675</v>
      </c>
    </row>
    <row r="53" spans="1:7" ht="15" customHeight="1">
      <c r="A53" s="134" t="s">
        <v>166</v>
      </c>
      <c r="B53" s="230" t="s">
        <v>165</v>
      </c>
      <c r="C53" s="265"/>
      <c r="D53" s="100">
        <v>4.38771</v>
      </c>
      <c r="E53" s="100">
        <v>67.04</v>
      </c>
      <c r="F53" s="100">
        <v>1.727000423926563</v>
      </c>
      <c r="G53" s="99">
        <v>2.660709576073437</v>
      </c>
    </row>
    <row r="54" spans="1:7" ht="24.75" customHeight="1" thickBot="1">
      <c r="A54" s="133" t="s">
        <v>164</v>
      </c>
      <c r="B54" s="247" t="s">
        <v>163</v>
      </c>
      <c r="C54" s="248"/>
      <c r="D54" s="100">
        <v>28.817880000000002</v>
      </c>
      <c r="E54" s="100">
        <v>1379.67</v>
      </c>
      <c r="F54" s="100">
        <v>35.54132868255909</v>
      </c>
      <c r="G54" s="99">
        <v>-6.723448682559088</v>
      </c>
    </row>
    <row r="55" spans="1:7" ht="24.75" customHeight="1" thickTop="1">
      <c r="A55" s="132" t="s">
        <v>162</v>
      </c>
      <c r="B55" s="249" t="s">
        <v>161</v>
      </c>
      <c r="C55" s="250"/>
      <c r="D55" s="131"/>
      <c r="E55" s="130">
        <v>52164.5</v>
      </c>
      <c r="F55" s="129">
        <v>1285.53</v>
      </c>
      <c r="G55" s="128">
        <v>-37.12</v>
      </c>
    </row>
    <row r="56" spans="1:7" ht="15" customHeight="1">
      <c r="A56" s="95" t="s">
        <v>160</v>
      </c>
      <c r="B56" s="230" t="s">
        <v>159</v>
      </c>
      <c r="C56" s="241"/>
      <c r="D56" s="126">
        <v>11.26</v>
      </c>
      <c r="E56" s="126">
        <v>617.55</v>
      </c>
      <c r="F56" s="126">
        <v>15.91</v>
      </c>
      <c r="G56" s="125">
        <v>21.25</v>
      </c>
    </row>
    <row r="57" spans="1:7" ht="15" customHeight="1">
      <c r="A57" s="95" t="s">
        <v>158</v>
      </c>
      <c r="B57" s="242" t="s">
        <v>91</v>
      </c>
      <c r="C57" s="123" t="s">
        <v>157</v>
      </c>
      <c r="D57" s="100" t="s">
        <v>49</v>
      </c>
      <c r="E57" s="100" t="s">
        <v>49</v>
      </c>
      <c r="F57" s="100" t="s">
        <v>49</v>
      </c>
      <c r="G57" s="99" t="s">
        <v>49</v>
      </c>
    </row>
    <row r="58" spans="1:7" ht="15" customHeight="1">
      <c r="A58" s="95" t="s">
        <v>156</v>
      </c>
      <c r="B58" s="244"/>
      <c r="C58" s="123" t="s">
        <v>155</v>
      </c>
      <c r="D58" s="100" t="s">
        <v>49</v>
      </c>
      <c r="E58" s="100" t="s">
        <v>49</v>
      </c>
      <c r="F58" s="100" t="s">
        <v>49</v>
      </c>
      <c r="G58" s="99" t="s">
        <v>49</v>
      </c>
    </row>
    <row r="59" spans="1:7" ht="15" customHeight="1">
      <c r="A59" s="95" t="s">
        <v>154</v>
      </c>
      <c r="B59" s="230" t="s">
        <v>153</v>
      </c>
      <c r="C59" s="241"/>
      <c r="D59" s="126">
        <v>30.69</v>
      </c>
      <c r="E59" s="126">
        <v>3515.46</v>
      </c>
      <c r="F59" s="126">
        <v>90.56</v>
      </c>
      <c r="G59" s="125">
        <v>207.81</v>
      </c>
    </row>
    <row r="60" spans="1:7" ht="15" customHeight="1">
      <c r="A60" s="95" t="s">
        <v>152</v>
      </c>
      <c r="B60" s="291" t="s">
        <v>91</v>
      </c>
      <c r="C60" s="123" t="s">
        <v>151</v>
      </c>
      <c r="D60" s="100" t="s">
        <v>49</v>
      </c>
      <c r="E60" s="100" t="s">
        <v>49</v>
      </c>
      <c r="F60" s="100" t="s">
        <v>49</v>
      </c>
      <c r="G60" s="99" t="s">
        <v>49</v>
      </c>
    </row>
    <row r="61" spans="1:11" ht="15" customHeight="1">
      <c r="A61" s="95" t="s">
        <v>150</v>
      </c>
      <c r="B61" s="292"/>
      <c r="C61" s="123" t="s">
        <v>149</v>
      </c>
      <c r="D61" s="100">
        <v>12.180324999999998</v>
      </c>
      <c r="E61" s="100">
        <v>3246.9700000000003</v>
      </c>
      <c r="F61" s="100">
        <v>83.64437002501242</v>
      </c>
      <c r="G61" s="99">
        <v>13.798229974987564</v>
      </c>
      <c r="K61" s="47"/>
    </row>
    <row r="62" spans="1:7" ht="15" customHeight="1">
      <c r="A62" s="95" t="s">
        <v>148</v>
      </c>
      <c r="B62" s="292"/>
      <c r="C62" s="123" t="s">
        <v>147</v>
      </c>
      <c r="D62" s="100" t="s">
        <v>49</v>
      </c>
      <c r="E62" s="100" t="s">
        <v>49</v>
      </c>
      <c r="F62" s="100" t="s">
        <v>49</v>
      </c>
      <c r="G62" s="99" t="s">
        <v>49</v>
      </c>
    </row>
    <row r="63" spans="1:7" ht="15" customHeight="1">
      <c r="A63" s="95" t="s">
        <v>146</v>
      </c>
      <c r="B63" s="293"/>
      <c r="C63" s="123" t="s">
        <v>145</v>
      </c>
      <c r="D63" s="100">
        <v>17.46949</v>
      </c>
      <c r="E63" s="100">
        <v>100.53</v>
      </c>
      <c r="F63" s="100">
        <v>2.589727813504436</v>
      </c>
      <c r="G63" s="99">
        <v>189.57466218649557</v>
      </c>
    </row>
    <row r="64" spans="1:7" ht="15" customHeight="1">
      <c r="A64" s="95" t="s">
        <v>144</v>
      </c>
      <c r="B64" s="293"/>
      <c r="C64" s="123" t="s">
        <v>143</v>
      </c>
      <c r="D64" s="100" t="s">
        <v>49</v>
      </c>
      <c r="E64" s="100" t="s">
        <v>49</v>
      </c>
      <c r="F64" s="100" t="s">
        <v>49</v>
      </c>
      <c r="G64" s="99" t="s">
        <v>49</v>
      </c>
    </row>
    <row r="65" spans="1:7" ht="15" customHeight="1">
      <c r="A65" s="95" t="s">
        <v>142</v>
      </c>
      <c r="B65" s="294"/>
      <c r="C65" s="123" t="s">
        <v>141</v>
      </c>
      <c r="D65" s="100" t="s">
        <v>49</v>
      </c>
      <c r="E65" s="100" t="s">
        <v>49</v>
      </c>
      <c r="F65" s="100" t="s">
        <v>49</v>
      </c>
      <c r="G65" s="99" t="s">
        <v>49</v>
      </c>
    </row>
    <row r="66" spans="1:7" ht="40.5" customHeight="1">
      <c r="A66" s="116" t="s">
        <v>140</v>
      </c>
      <c r="B66" s="230" t="s">
        <v>139</v>
      </c>
      <c r="C66" s="241"/>
      <c r="D66" s="126">
        <v>29.49</v>
      </c>
      <c r="E66" s="126">
        <v>24171.24</v>
      </c>
      <c r="F66" s="126">
        <v>622.67</v>
      </c>
      <c r="G66" s="125">
        <v>-578.49</v>
      </c>
    </row>
    <row r="67" spans="1:7" ht="15" customHeight="1">
      <c r="A67" s="95" t="s">
        <v>138</v>
      </c>
      <c r="B67" s="242" t="s">
        <v>91</v>
      </c>
      <c r="C67" s="123" t="s">
        <v>137</v>
      </c>
      <c r="D67" s="127">
        <v>23.982899999999997</v>
      </c>
      <c r="E67" s="127">
        <v>19665.078</v>
      </c>
      <c r="F67" s="100">
        <v>506.5870829735819</v>
      </c>
      <c r="G67" s="99">
        <v>-482.60418297358194</v>
      </c>
    </row>
    <row r="68" spans="1:12" ht="15" customHeight="1">
      <c r="A68" s="95" t="s">
        <v>136</v>
      </c>
      <c r="B68" s="243"/>
      <c r="C68" s="123" t="s">
        <v>135</v>
      </c>
      <c r="D68" s="100">
        <v>0</v>
      </c>
      <c r="E68" s="100">
        <v>0</v>
      </c>
      <c r="F68" s="100">
        <v>0</v>
      </c>
      <c r="G68" s="99">
        <v>0</v>
      </c>
      <c r="L68" s="27"/>
    </row>
    <row r="69" spans="1:7" ht="15" customHeight="1">
      <c r="A69" s="95" t="s">
        <v>134</v>
      </c>
      <c r="B69" s="243"/>
      <c r="C69" s="123" t="s">
        <v>133</v>
      </c>
      <c r="D69" s="100">
        <v>0</v>
      </c>
      <c r="E69" s="100">
        <v>0</v>
      </c>
      <c r="F69" s="100">
        <v>0</v>
      </c>
      <c r="G69" s="99">
        <v>0</v>
      </c>
    </row>
    <row r="70" spans="1:7" ht="15" customHeight="1">
      <c r="A70" s="95" t="s">
        <v>132</v>
      </c>
      <c r="B70" s="243"/>
      <c r="C70" s="123" t="s">
        <v>131</v>
      </c>
      <c r="D70" s="100" t="s">
        <v>49</v>
      </c>
      <c r="E70" s="100" t="s">
        <v>49</v>
      </c>
      <c r="F70" s="100" t="s">
        <v>49</v>
      </c>
      <c r="G70" s="99" t="s">
        <v>49</v>
      </c>
    </row>
    <row r="71" spans="1:7" ht="15" customHeight="1">
      <c r="A71" s="95" t="s">
        <v>130</v>
      </c>
      <c r="B71" s="244"/>
      <c r="C71" s="123" t="s">
        <v>129</v>
      </c>
      <c r="D71" s="100">
        <v>0</v>
      </c>
      <c r="E71" s="100">
        <v>0</v>
      </c>
      <c r="F71" s="100">
        <v>0</v>
      </c>
      <c r="G71" s="99">
        <v>0</v>
      </c>
    </row>
    <row r="72" spans="1:7" ht="15" customHeight="1">
      <c r="A72" s="95" t="s">
        <v>128</v>
      </c>
      <c r="B72" s="245" t="s">
        <v>127</v>
      </c>
      <c r="C72" s="241"/>
      <c r="D72" s="126">
        <v>20.03737</v>
      </c>
      <c r="E72" s="126">
        <v>4372.7</v>
      </c>
      <c r="F72" s="126">
        <v>112.64401482254897</v>
      </c>
      <c r="G72" s="125">
        <v>-92.60664482254896</v>
      </c>
    </row>
    <row r="73" spans="1:7" ht="15" customHeight="1">
      <c r="A73" s="95" t="s">
        <v>126</v>
      </c>
      <c r="B73" s="242" t="s">
        <v>91</v>
      </c>
      <c r="C73" s="123" t="s">
        <v>125</v>
      </c>
      <c r="D73" s="100">
        <v>7.06126</v>
      </c>
      <c r="E73" s="100">
        <v>2602</v>
      </c>
      <c r="F73" s="100">
        <v>67.02946156111153</v>
      </c>
      <c r="G73" s="99">
        <v>-59.968201561111535</v>
      </c>
    </row>
    <row r="74" spans="1:7" ht="15" customHeight="1">
      <c r="A74" s="95" t="s">
        <v>124</v>
      </c>
      <c r="B74" s="244"/>
      <c r="C74" s="123" t="s">
        <v>123</v>
      </c>
      <c r="D74" s="100">
        <v>12.97611</v>
      </c>
      <c r="E74" s="100">
        <v>1770.6999999999998</v>
      </c>
      <c r="F74" s="100">
        <v>45.61455326143743</v>
      </c>
      <c r="G74" s="99">
        <v>-32.63844326143743</v>
      </c>
    </row>
    <row r="75" spans="1:7" ht="15" customHeight="1">
      <c r="A75" s="95" t="s">
        <v>122</v>
      </c>
      <c r="B75" s="230" t="s">
        <v>121</v>
      </c>
      <c r="C75" s="241"/>
      <c r="D75" s="126">
        <v>117.79</v>
      </c>
      <c r="E75" s="126">
        <v>21482.75</v>
      </c>
      <c r="F75" s="126">
        <v>553.4</v>
      </c>
      <c r="G75" s="125">
        <v>309.51</v>
      </c>
    </row>
    <row r="76" spans="1:7" ht="15" customHeight="1">
      <c r="A76" s="95" t="s">
        <v>120</v>
      </c>
      <c r="B76" s="242" t="s">
        <v>91</v>
      </c>
      <c r="C76" s="123" t="s">
        <v>119</v>
      </c>
      <c r="D76" s="126">
        <v>117.79</v>
      </c>
      <c r="E76" s="126">
        <v>21482.75</v>
      </c>
      <c r="F76" s="126">
        <v>553.4</v>
      </c>
      <c r="G76" s="125">
        <v>309.51</v>
      </c>
    </row>
    <row r="77" spans="1:7" ht="15" customHeight="1">
      <c r="A77" s="95" t="s">
        <v>118</v>
      </c>
      <c r="B77" s="246"/>
      <c r="C77" s="123" t="s">
        <v>117</v>
      </c>
      <c r="D77" s="122">
        <v>0</v>
      </c>
      <c r="E77" s="112"/>
      <c r="F77" s="124"/>
      <c r="G77" s="111"/>
    </row>
    <row r="78" spans="1:7" ht="15" customHeight="1">
      <c r="A78" s="95" t="s">
        <v>116</v>
      </c>
      <c r="B78" s="246"/>
      <c r="C78" s="123" t="s">
        <v>115</v>
      </c>
      <c r="D78" s="122">
        <v>0</v>
      </c>
      <c r="E78" s="106"/>
      <c r="F78" s="106"/>
      <c r="G78" s="105"/>
    </row>
    <row r="79" spans="1:7" ht="24.75" customHeight="1">
      <c r="A79" s="117" t="s">
        <v>114</v>
      </c>
      <c r="B79" s="246"/>
      <c r="C79" s="121" t="s">
        <v>113</v>
      </c>
      <c r="D79" s="120">
        <v>0</v>
      </c>
      <c r="E79" s="119"/>
      <c r="F79" s="106"/>
      <c r="G79" s="105"/>
    </row>
    <row r="80" spans="1:7" ht="24.75" customHeight="1">
      <c r="A80" s="118" t="s">
        <v>112</v>
      </c>
      <c r="B80" s="255" t="s">
        <v>111</v>
      </c>
      <c r="C80" s="264"/>
      <c r="D80" s="222"/>
      <c r="E80" s="223"/>
      <c r="F80" s="223"/>
      <c r="G80" s="224"/>
    </row>
    <row r="81" spans="1:7" ht="15" customHeight="1">
      <c r="A81" s="118" t="s">
        <v>110</v>
      </c>
      <c r="B81" s="263" t="s">
        <v>109</v>
      </c>
      <c r="C81" s="259"/>
      <c r="D81" s="97">
        <v>12.19744</v>
      </c>
      <c r="E81" s="97">
        <v>2837.9900000000002</v>
      </c>
      <c r="F81" s="100">
        <v>73.1087400521979</v>
      </c>
      <c r="G81" s="96">
        <v>12.2733399478021</v>
      </c>
    </row>
    <row r="82" spans="1:7" ht="15" customHeight="1">
      <c r="A82" s="118" t="s">
        <v>108</v>
      </c>
      <c r="B82" s="263" t="s">
        <v>107</v>
      </c>
      <c r="C82" s="259"/>
      <c r="D82" s="97" t="s">
        <v>49</v>
      </c>
      <c r="E82" s="97" t="s">
        <v>49</v>
      </c>
      <c r="F82" s="100" t="s">
        <v>49</v>
      </c>
      <c r="G82" s="96" t="s">
        <v>49</v>
      </c>
    </row>
    <row r="83" spans="1:7" ht="15" customHeight="1">
      <c r="A83" s="118" t="s">
        <v>106</v>
      </c>
      <c r="B83" s="263" t="s">
        <v>105</v>
      </c>
      <c r="C83" s="259"/>
      <c r="D83" s="97">
        <v>43.858880000000006</v>
      </c>
      <c r="E83" s="97">
        <v>10328.390000000001</v>
      </c>
      <c r="F83" s="100">
        <v>266.06703324103336</v>
      </c>
      <c r="G83" s="96">
        <v>128.6628867589667</v>
      </c>
    </row>
    <row r="84" spans="1:11" ht="15" customHeight="1">
      <c r="A84" s="95" t="s">
        <v>104</v>
      </c>
      <c r="B84" s="263" t="s">
        <v>103</v>
      </c>
      <c r="C84" s="259"/>
      <c r="D84" s="97">
        <v>9.86498</v>
      </c>
      <c r="E84" s="97">
        <v>2137.5699999999997</v>
      </c>
      <c r="F84" s="100">
        <v>55.06539821259998</v>
      </c>
      <c r="G84" s="96">
        <v>63.31436178740001</v>
      </c>
      <c r="K84" s="27"/>
    </row>
    <row r="85" spans="1:7" ht="15" customHeight="1">
      <c r="A85" s="95" t="s">
        <v>102</v>
      </c>
      <c r="B85" s="263" t="s">
        <v>101</v>
      </c>
      <c r="C85" s="259"/>
      <c r="D85" s="97" t="s">
        <v>49</v>
      </c>
      <c r="E85" s="97" t="s">
        <v>49</v>
      </c>
      <c r="F85" s="100" t="s">
        <v>49</v>
      </c>
      <c r="G85" s="96" t="s">
        <v>49</v>
      </c>
    </row>
    <row r="86" spans="1:7" ht="15" customHeight="1">
      <c r="A86" s="117" t="s">
        <v>100</v>
      </c>
      <c r="B86" s="257" t="s">
        <v>99</v>
      </c>
      <c r="C86" s="258"/>
      <c r="D86" s="97">
        <v>42.885289999999976</v>
      </c>
      <c r="E86" s="97">
        <v>3712.77</v>
      </c>
      <c r="F86" s="100">
        <v>95.64372559579095</v>
      </c>
      <c r="G86" s="96">
        <v>38.75877326420897</v>
      </c>
    </row>
    <row r="87" spans="1:7" ht="15" customHeight="1">
      <c r="A87" s="116" t="s">
        <v>98</v>
      </c>
      <c r="B87" s="253" t="s">
        <v>97</v>
      </c>
      <c r="C87" s="259"/>
      <c r="D87" s="115">
        <v>23.78851</v>
      </c>
      <c r="E87" s="280"/>
      <c r="F87" s="281"/>
      <c r="G87" s="282"/>
    </row>
    <row r="88" spans="1:7" ht="15" customHeight="1">
      <c r="A88" s="95" t="s">
        <v>96</v>
      </c>
      <c r="B88" s="253" t="s">
        <v>95</v>
      </c>
      <c r="C88" s="259"/>
      <c r="D88" s="97">
        <v>0</v>
      </c>
      <c r="E88" s="97">
        <v>0</v>
      </c>
      <c r="F88" s="100">
        <v>0</v>
      </c>
      <c r="G88" s="99">
        <v>0</v>
      </c>
    </row>
    <row r="89" spans="1:7" ht="24.75" customHeight="1">
      <c r="A89" s="95" t="s">
        <v>94</v>
      </c>
      <c r="B89" s="253" t="s">
        <v>93</v>
      </c>
      <c r="C89" s="259"/>
      <c r="D89" s="114">
        <v>1130.6630250000003</v>
      </c>
      <c r="E89" s="113">
        <v>2261.3260500000006</v>
      </c>
      <c r="F89" s="112"/>
      <c r="G89" s="111"/>
    </row>
    <row r="90" spans="1:7" ht="15" customHeight="1">
      <c r="A90" s="95" t="s">
        <v>92</v>
      </c>
      <c r="B90" s="260" t="s">
        <v>91</v>
      </c>
      <c r="C90" s="108" t="s">
        <v>90</v>
      </c>
      <c r="D90" s="97">
        <v>354.536874</v>
      </c>
      <c r="E90" s="110"/>
      <c r="F90" s="106"/>
      <c r="G90" s="105"/>
    </row>
    <row r="91" spans="1:7" ht="15" customHeight="1">
      <c r="A91" s="95" t="s">
        <v>89</v>
      </c>
      <c r="B91" s="261"/>
      <c r="C91" s="108" t="s">
        <v>88</v>
      </c>
      <c r="D91" s="97">
        <v>41.30959000000001</v>
      </c>
      <c r="E91" s="109"/>
      <c r="F91" s="106"/>
      <c r="G91" s="105"/>
    </row>
    <row r="92" spans="1:7" ht="15" customHeight="1">
      <c r="A92" s="95" t="s">
        <v>87</v>
      </c>
      <c r="B92" s="262"/>
      <c r="C92" s="108" t="s">
        <v>86</v>
      </c>
      <c r="D92" s="97">
        <v>33.636300000000006</v>
      </c>
      <c r="E92" s="107"/>
      <c r="F92" s="106"/>
      <c r="G92" s="105"/>
    </row>
    <row r="93" spans="1:7" ht="15" customHeight="1">
      <c r="A93" s="95" t="s">
        <v>85</v>
      </c>
      <c r="B93" s="253" t="s">
        <v>84</v>
      </c>
      <c r="C93" s="254"/>
      <c r="D93" s="97">
        <v>0</v>
      </c>
      <c r="E93" s="107"/>
      <c r="F93" s="106"/>
      <c r="G93" s="105"/>
    </row>
    <row r="94" spans="1:7" ht="15" customHeight="1">
      <c r="A94" s="95" t="s">
        <v>83</v>
      </c>
      <c r="B94" s="253" t="s">
        <v>82</v>
      </c>
      <c r="C94" s="254"/>
      <c r="D94" s="97">
        <v>0</v>
      </c>
      <c r="E94" s="104"/>
      <c r="F94" s="103"/>
      <c r="G94" s="102"/>
    </row>
    <row r="95" spans="1:7" ht="50.25" customHeight="1">
      <c r="A95" s="95" t="s">
        <v>81</v>
      </c>
      <c r="B95" s="255" t="s">
        <v>80</v>
      </c>
      <c r="C95" s="256"/>
      <c r="D95" s="97" t="s">
        <v>49</v>
      </c>
      <c r="E95" s="97" t="s">
        <v>49</v>
      </c>
      <c r="F95" s="100" t="s">
        <v>49</v>
      </c>
      <c r="G95" s="99" t="s">
        <v>49</v>
      </c>
    </row>
    <row r="96" spans="1:7" ht="24.75" customHeight="1">
      <c r="A96" s="95" t="s">
        <v>79</v>
      </c>
      <c r="B96" s="230" t="s">
        <v>78</v>
      </c>
      <c r="C96" s="231"/>
      <c r="D96" s="97" t="s">
        <v>49</v>
      </c>
      <c r="E96" s="97" t="s">
        <v>49</v>
      </c>
      <c r="F96" s="101"/>
      <c r="G96" s="96" t="s">
        <v>49</v>
      </c>
    </row>
    <row r="97" spans="1:7" ht="24.75" customHeight="1">
      <c r="A97" s="95" t="s">
        <v>77</v>
      </c>
      <c r="B97" s="230" t="s">
        <v>76</v>
      </c>
      <c r="C97" s="231"/>
      <c r="D97" s="97">
        <v>191.98249</v>
      </c>
      <c r="E97" s="97">
        <v>9330.228</v>
      </c>
      <c r="F97" s="100">
        <v>240.35363531222387</v>
      </c>
      <c r="G97" s="99">
        <v>-48.37114531222386</v>
      </c>
    </row>
    <row r="98" spans="1:7" ht="15">
      <c r="A98" s="95" t="s">
        <v>75</v>
      </c>
      <c r="B98" s="275" t="s">
        <v>74</v>
      </c>
      <c r="C98" s="276"/>
      <c r="D98" s="97">
        <v>178.41891</v>
      </c>
      <c r="E98" s="97">
        <v>8492.97</v>
      </c>
      <c r="F98" s="100">
        <v>218.78524448680758</v>
      </c>
      <c r="G98" s="99">
        <v>-40.366334486807574</v>
      </c>
    </row>
    <row r="99" spans="1:7" ht="33" customHeight="1">
      <c r="A99" s="95" t="s">
        <v>73</v>
      </c>
      <c r="B99" s="269" t="s">
        <v>72</v>
      </c>
      <c r="C99" s="283"/>
      <c r="D99" s="97">
        <v>26.610889999999998</v>
      </c>
      <c r="E99" s="97">
        <v>311.38</v>
      </c>
      <c r="F99" s="100">
        <v>8.021381145618335</v>
      </c>
      <c r="G99" s="99">
        <v>18.589508854381663</v>
      </c>
    </row>
    <row r="100" spans="1:7" ht="15" customHeight="1">
      <c r="A100" s="95" t="s">
        <v>71</v>
      </c>
      <c r="B100" s="230" t="s">
        <v>70</v>
      </c>
      <c r="C100" s="286"/>
      <c r="D100" s="98"/>
      <c r="E100" s="97">
        <v>13.41</v>
      </c>
      <c r="F100" s="97">
        <v>43.01</v>
      </c>
      <c r="G100" s="96">
        <v>0.01</v>
      </c>
    </row>
    <row r="101" spans="1:7" ht="15.75" customHeight="1" thickBot="1">
      <c r="A101" s="95" t="s">
        <v>69</v>
      </c>
      <c r="B101" s="287" t="s">
        <v>68</v>
      </c>
      <c r="C101" s="288"/>
      <c r="D101" s="94"/>
      <c r="E101" s="93">
        <v>91930.92</v>
      </c>
      <c r="F101" s="93">
        <v>2320.4</v>
      </c>
      <c r="G101" s="74">
        <v>5.13</v>
      </c>
    </row>
    <row r="102" spans="1:7" ht="15">
      <c r="A102" s="56"/>
      <c r="B102" s="56"/>
      <c r="C102" s="56"/>
      <c r="D102" s="56"/>
      <c r="E102" s="56"/>
      <c r="F102" s="56"/>
      <c r="G102" s="56"/>
    </row>
    <row r="103" ht="15">
      <c r="A103" s="92" t="s">
        <v>67</v>
      </c>
    </row>
    <row r="104" ht="15">
      <c r="A104" s="92" t="s">
        <v>66</v>
      </c>
    </row>
    <row r="105" spans="1:3" ht="15">
      <c r="A105" s="57"/>
      <c r="B105" s="57"/>
      <c r="C105" s="57"/>
    </row>
    <row r="106" spans="1:3" ht="15">
      <c r="A106" s="57"/>
      <c r="B106" s="57"/>
      <c r="C106" s="57"/>
    </row>
    <row r="107" spans="1:3" ht="15">
      <c r="A107" s="57"/>
      <c r="B107" s="57"/>
      <c r="C107" s="57"/>
    </row>
    <row r="112" spans="5:7" ht="15">
      <c r="E112" s="91"/>
      <c r="F112" s="91"/>
      <c r="G112" s="91"/>
    </row>
    <row r="113" spans="6:7" ht="15">
      <c r="F113" s="90"/>
      <c r="G113" s="8"/>
    </row>
    <row r="114" spans="5:7" ht="15">
      <c r="E114" s="89"/>
      <c r="F114" s="89"/>
      <c r="G114" s="89"/>
    </row>
    <row r="115" ht="15">
      <c r="G115" s="8"/>
    </row>
    <row r="118" ht="15">
      <c r="D118" s="8"/>
    </row>
    <row r="120" ht="15">
      <c r="E120" s="88"/>
    </row>
    <row r="123" ht="15">
      <c r="D123" s="8"/>
    </row>
    <row r="124" spans="4:7" ht="15">
      <c r="D124" s="8"/>
      <c r="F124" s="82"/>
      <c r="G124" s="82"/>
    </row>
    <row r="125" ht="15">
      <c r="D125" s="8"/>
    </row>
    <row r="126" spans="4:8" ht="15">
      <c r="D126" s="8"/>
      <c r="E126" s="82"/>
      <c r="H126" s="8"/>
    </row>
    <row r="127" spans="4:5" ht="15">
      <c r="D127" s="8"/>
      <c r="E127" s="82"/>
    </row>
    <row r="133" ht="15">
      <c r="D133" s="8"/>
    </row>
    <row r="134" spans="4:7" ht="15">
      <c r="D134" s="8"/>
      <c r="G134" s="88"/>
    </row>
    <row r="139" ht="15">
      <c r="D139" s="8"/>
    </row>
    <row r="140" ht="15">
      <c r="D140" s="8"/>
    </row>
    <row r="141" ht="15">
      <c r="D141" s="8"/>
    </row>
    <row r="142" spans="4:5" ht="15">
      <c r="D142" s="8"/>
      <c r="E142" s="88"/>
    </row>
    <row r="143" spans="4:7" ht="15">
      <c r="D143" s="289"/>
      <c r="E143" s="290"/>
      <c r="F143" s="290"/>
      <c r="G143" s="87"/>
    </row>
    <row r="144" spans="4:7" ht="15">
      <c r="D144" s="290"/>
      <c r="E144" s="290"/>
      <c r="F144" s="290"/>
      <c r="G144" s="87"/>
    </row>
    <row r="145" spans="4:7" ht="15">
      <c r="D145" s="290"/>
      <c r="E145" s="290"/>
      <c r="F145" s="290"/>
      <c r="G145" s="87"/>
    </row>
    <row r="146" spans="4:7" ht="15">
      <c r="D146" s="87"/>
      <c r="E146" s="87"/>
      <c r="F146" s="87"/>
      <c r="G146" s="87"/>
    </row>
    <row r="147" spans="4:7" ht="15">
      <c r="D147" s="284"/>
      <c r="E147" s="285"/>
      <c r="F147" s="285"/>
      <c r="G147" s="285"/>
    </row>
    <row r="148" spans="4:7" ht="15">
      <c r="D148" s="285"/>
      <c r="E148" s="285"/>
      <c r="F148" s="285"/>
      <c r="G148" s="285"/>
    </row>
    <row r="149" spans="4:7" ht="15">
      <c r="D149" s="285"/>
      <c r="E149" s="285"/>
      <c r="F149" s="285"/>
      <c r="G149" s="285"/>
    </row>
    <row r="150" spans="4:7" ht="15">
      <c r="D150" s="285"/>
      <c r="E150" s="285"/>
      <c r="F150" s="285"/>
      <c r="G150" s="285"/>
    </row>
    <row r="151" spans="4:7" ht="15">
      <c r="D151" s="285"/>
      <c r="E151" s="285"/>
      <c r="F151" s="285"/>
      <c r="G151" s="285"/>
    </row>
  </sheetData>
  <sheetProtection/>
  <mergeCells count="79">
    <mergeCell ref="A1:F1"/>
    <mergeCell ref="G9:I9"/>
    <mergeCell ref="A2:F2"/>
    <mergeCell ref="B22:C22"/>
    <mergeCell ref="B23:C23"/>
    <mergeCell ref="B10:C10"/>
    <mergeCell ref="D9:F9"/>
    <mergeCell ref="B18:C18"/>
    <mergeCell ref="B19:C19"/>
    <mergeCell ref="B20:C20"/>
    <mergeCell ref="B47:C47"/>
    <mergeCell ref="B48:B49"/>
    <mergeCell ref="B50:C50"/>
    <mergeCell ref="B51:B52"/>
    <mergeCell ref="B53:C53"/>
    <mergeCell ref="B43:B45"/>
    <mergeCell ref="G17:I17"/>
    <mergeCell ref="E87:G87"/>
    <mergeCell ref="B98:C98"/>
    <mergeCell ref="B99:C99"/>
    <mergeCell ref="D147:G151"/>
    <mergeCell ref="B100:C100"/>
    <mergeCell ref="B101:C101"/>
    <mergeCell ref="D143:F145"/>
    <mergeCell ref="B60:B65"/>
    <mergeCell ref="B46:C46"/>
    <mergeCell ref="B21:C21"/>
    <mergeCell ref="B11:C11"/>
    <mergeCell ref="B12:C12"/>
    <mergeCell ref="B13:C13"/>
    <mergeCell ref="B14:C14"/>
    <mergeCell ref="B15:C15"/>
    <mergeCell ref="B16:C16"/>
    <mergeCell ref="B34:C34"/>
    <mergeCell ref="B35:B37"/>
    <mergeCell ref="B38:C38"/>
    <mergeCell ref="B39:B41"/>
    <mergeCell ref="B42:C42"/>
    <mergeCell ref="B24:C24"/>
    <mergeCell ref="B25:C25"/>
    <mergeCell ref="B31:C31"/>
    <mergeCell ref="B32:C32"/>
    <mergeCell ref="B33:C33"/>
    <mergeCell ref="B81:C81"/>
    <mergeCell ref="B80:C80"/>
    <mergeCell ref="B82:C82"/>
    <mergeCell ref="B83:C83"/>
    <mergeCell ref="B84:C84"/>
    <mergeCell ref="B85:C85"/>
    <mergeCell ref="A29:A30"/>
    <mergeCell ref="B94:C94"/>
    <mergeCell ref="B95:C95"/>
    <mergeCell ref="B96:C96"/>
    <mergeCell ref="B86:C86"/>
    <mergeCell ref="B87:C87"/>
    <mergeCell ref="B88:C88"/>
    <mergeCell ref="B89:C89"/>
    <mergeCell ref="B90:B92"/>
    <mergeCell ref="B93:C93"/>
    <mergeCell ref="B67:B71"/>
    <mergeCell ref="B72:C72"/>
    <mergeCell ref="B73:B74"/>
    <mergeCell ref="B75:C75"/>
    <mergeCell ref="B76:B79"/>
    <mergeCell ref="B54:C54"/>
    <mergeCell ref="B55:C55"/>
    <mergeCell ref="B56:C56"/>
    <mergeCell ref="B57:B58"/>
    <mergeCell ref="B59:C59"/>
    <mergeCell ref="D80:G80"/>
    <mergeCell ref="F29:G29"/>
    <mergeCell ref="A3:F3"/>
    <mergeCell ref="A4:F4"/>
    <mergeCell ref="B97:C97"/>
    <mergeCell ref="D29:D30"/>
    <mergeCell ref="E29:E30"/>
    <mergeCell ref="B8:C8"/>
    <mergeCell ref="B29:C30"/>
    <mergeCell ref="B66:C6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G15" sqref="G15"/>
    </sheetView>
  </sheetViews>
  <sheetFormatPr defaultColWidth="9.140625" defaultRowHeight="15"/>
  <cols>
    <col min="1" max="1" width="11.421875" style="189" customWidth="1"/>
    <col min="2" max="2" width="39.7109375" style="189" customWidth="1"/>
    <col min="3" max="4" width="18.00390625" style="189" customWidth="1"/>
    <col min="5" max="5" width="13.8515625" style="190" customWidth="1"/>
    <col min="6" max="16384" width="9.140625" style="189" customWidth="1"/>
  </cols>
  <sheetData>
    <row r="1" spans="1:4" ht="15">
      <c r="A1" s="306" t="s">
        <v>278</v>
      </c>
      <c r="B1" s="306"/>
      <c r="C1" s="306"/>
      <c r="D1" s="306"/>
    </row>
    <row r="2" spans="1:4" ht="15">
      <c r="A2" s="306" t="s">
        <v>277</v>
      </c>
      <c r="B2" s="306"/>
      <c r="C2" s="306"/>
      <c r="D2" s="306"/>
    </row>
    <row r="3" spans="1:4" ht="15.75" thickBot="1">
      <c r="A3" s="307" t="s">
        <v>212</v>
      </c>
      <c r="B3" s="307"/>
      <c r="C3" s="307"/>
      <c r="D3" s="308"/>
    </row>
    <row r="4" spans="1:5" ht="15.75" customHeight="1" thickBot="1">
      <c r="A4" s="214" t="s">
        <v>245</v>
      </c>
      <c r="D4" s="213" t="s">
        <v>276</v>
      </c>
      <c r="E4" s="309"/>
    </row>
    <row r="5" spans="1:5" ht="24">
      <c r="A5" s="212" t="s">
        <v>211</v>
      </c>
      <c r="B5" s="211" t="s">
        <v>275</v>
      </c>
      <c r="C5" s="210" t="s">
        <v>274</v>
      </c>
      <c r="D5" s="209" t="s">
        <v>273</v>
      </c>
      <c r="E5" s="310"/>
    </row>
    <row r="6" spans="1:10" ht="15">
      <c r="A6" s="311" t="s">
        <v>10</v>
      </c>
      <c r="B6" s="312"/>
      <c r="C6" s="312"/>
      <c r="D6" s="313"/>
      <c r="E6" s="310"/>
      <c r="I6" s="82"/>
      <c r="J6" s="27"/>
    </row>
    <row r="7" spans="1:9" ht="15">
      <c r="A7" s="202" t="s">
        <v>272</v>
      </c>
      <c r="B7" s="208" t="s">
        <v>13</v>
      </c>
      <c r="C7" s="205">
        <f>'[1]Tab. H_EU'!C12</f>
        <v>619.603974</v>
      </c>
      <c r="D7" s="199">
        <f>'[1]Tab. H_EU'!E12</f>
        <v>20816.544669068662</v>
      </c>
      <c r="E7" s="194"/>
      <c r="F7" s="88"/>
      <c r="H7" s="27"/>
      <c r="I7" s="27"/>
    </row>
    <row r="8" spans="1:10" ht="15">
      <c r="A8" s="202" t="s">
        <v>271</v>
      </c>
      <c r="B8" s="208" t="s">
        <v>57</v>
      </c>
      <c r="C8" s="205">
        <f>'[1]Tab. H_EU'!C13</f>
        <v>99.28625399999999</v>
      </c>
      <c r="D8" s="199">
        <f>'[1]Tab. H_EU'!E13</f>
        <v>3335.463685623709</v>
      </c>
      <c r="E8" s="194"/>
      <c r="F8" s="88"/>
      <c r="I8" s="82"/>
      <c r="J8" s="82"/>
    </row>
    <row r="9" spans="1:6" ht="15">
      <c r="A9" s="202" t="s">
        <v>270</v>
      </c>
      <c r="B9" s="208" t="s">
        <v>58</v>
      </c>
      <c r="C9" s="205">
        <f>'[1]Tab. H_EU'!C14</f>
        <v>504.06622</v>
      </c>
      <c r="D9" s="199">
        <f>'[1]Tab. H_EU'!E14</f>
        <v>16934.87683279222</v>
      </c>
      <c r="E9" s="194"/>
      <c r="F9" s="88"/>
    </row>
    <row r="10" spans="1:10" ht="15">
      <c r="A10" s="202" t="s">
        <v>269</v>
      </c>
      <c r="B10" s="208" t="s">
        <v>268</v>
      </c>
      <c r="C10" s="205">
        <f>'[1]Tab. H_EU'!C15</f>
        <v>16.13879</v>
      </c>
      <c r="D10" s="199">
        <f>'[1]Tab. H_EU'!E15</f>
        <v>542.2480246370534</v>
      </c>
      <c r="E10" s="194"/>
      <c r="F10" s="88"/>
      <c r="I10" s="88"/>
      <c r="J10" s="8"/>
    </row>
    <row r="11" spans="1:6" ht="15">
      <c r="A11" s="202" t="s">
        <v>267</v>
      </c>
      <c r="B11" s="208" t="s">
        <v>59</v>
      </c>
      <c r="C11" s="205">
        <f>'[1]Tab. H_EU'!C16</f>
        <v>9.598600000000001</v>
      </c>
      <c r="D11" s="199">
        <f>'[1]Tab. H_EU'!E16</f>
        <v>322.47967095918347</v>
      </c>
      <c r="E11" s="194"/>
      <c r="F11" s="88"/>
    </row>
    <row r="12" spans="1:6" ht="15">
      <c r="A12" s="207" t="s">
        <v>266</v>
      </c>
      <c r="B12" s="206" t="s">
        <v>60</v>
      </c>
      <c r="C12" s="205">
        <f>'[1]Tab. H_EU'!C17</f>
        <v>46.499808</v>
      </c>
      <c r="D12" s="199">
        <f>'[1]Tab. H_EU'!E17</f>
        <v>1562.2322821562736</v>
      </c>
      <c r="E12" s="194"/>
      <c r="F12" s="88"/>
    </row>
    <row r="13" spans="1:4" ht="15">
      <c r="A13" s="311" t="s">
        <v>265</v>
      </c>
      <c r="B13" s="312"/>
      <c r="C13" s="312"/>
      <c r="D13" s="313"/>
    </row>
    <row r="14" spans="1:6" ht="15">
      <c r="A14" s="202" t="s">
        <v>264</v>
      </c>
      <c r="B14" s="201" t="s">
        <v>61</v>
      </c>
      <c r="C14" s="200">
        <f>'[1]Tab. H_EU'!C18</f>
        <v>11.259525</v>
      </c>
      <c r="D14" s="199">
        <f>'[1]Tab. H_EU'!E18</f>
        <v>1248.3272692493813</v>
      </c>
      <c r="E14" s="194"/>
      <c r="F14" s="88"/>
    </row>
    <row r="15" spans="1:6" ht="15">
      <c r="A15" s="202" t="s">
        <v>263</v>
      </c>
      <c r="B15" s="201" t="s">
        <v>262</v>
      </c>
      <c r="C15" s="204" t="s">
        <v>49</v>
      </c>
      <c r="D15" s="203" t="s">
        <v>49</v>
      </c>
      <c r="E15" s="194"/>
      <c r="F15" s="88"/>
    </row>
    <row r="16" spans="1:6" ht="15">
      <c r="A16" s="202" t="s">
        <v>261</v>
      </c>
      <c r="B16" s="201" t="s">
        <v>62</v>
      </c>
      <c r="C16" s="200">
        <f>'[1]Tab. H_EU'!C20</f>
        <v>12.180324999999998</v>
      </c>
      <c r="D16" s="199">
        <f>'[1]Tab. H_EU'!E20</f>
        <v>3273.733417936712</v>
      </c>
      <c r="E16" s="194"/>
      <c r="F16" s="88"/>
    </row>
    <row r="17" spans="1:6" ht="15">
      <c r="A17" s="202" t="s">
        <v>260</v>
      </c>
      <c r="B17" s="201" t="s">
        <v>259</v>
      </c>
      <c r="C17" s="204" t="s">
        <v>49</v>
      </c>
      <c r="D17" s="203" t="s">
        <v>49</v>
      </c>
      <c r="E17" s="194"/>
      <c r="F17" s="88"/>
    </row>
    <row r="18" spans="1:6" ht="15">
      <c r="A18" s="202" t="s">
        <v>258</v>
      </c>
      <c r="B18" s="201" t="s">
        <v>27</v>
      </c>
      <c r="C18" s="200">
        <f>'[1]Tab. H_EU'!C22</f>
        <v>17.46949</v>
      </c>
      <c r="D18" s="199">
        <f>'[1]Tab. H_EU'!E22</f>
        <v>6456.057055953181</v>
      </c>
      <c r="E18" s="194"/>
      <c r="F18" s="88"/>
    </row>
    <row r="19" spans="1:6" ht="15">
      <c r="A19" s="202" t="s">
        <v>257</v>
      </c>
      <c r="B19" s="201" t="s">
        <v>256</v>
      </c>
      <c r="C19" s="204" t="s">
        <v>49</v>
      </c>
      <c r="D19" s="203" t="s">
        <v>49</v>
      </c>
      <c r="E19" s="194"/>
      <c r="F19" s="88"/>
    </row>
    <row r="20" spans="1:6" ht="15">
      <c r="A20" s="202" t="s">
        <v>255</v>
      </c>
      <c r="B20" s="201" t="s">
        <v>63</v>
      </c>
      <c r="C20" s="200">
        <f>'[1]Tab. H_EU'!C24</f>
        <v>44.01737</v>
      </c>
      <c r="D20" s="199">
        <f>'[1]Tab. H_EU'!E24</f>
        <v>1484.4358841492262</v>
      </c>
      <c r="E20" s="194"/>
      <c r="F20" s="88"/>
    </row>
    <row r="21" spans="1:6" ht="15">
      <c r="A21" s="202" t="s">
        <v>254</v>
      </c>
      <c r="B21" s="201" t="s">
        <v>64</v>
      </c>
      <c r="C21" s="200">
        <f>'[1]Tab. H_EU'!C25</f>
        <v>117.79236999999998</v>
      </c>
      <c r="D21" s="199">
        <f>'[1]Tab. H_EU'!E25</f>
        <v>28990.783329588583</v>
      </c>
      <c r="E21" s="194"/>
      <c r="F21" s="88"/>
    </row>
    <row r="22" spans="1:6" ht="15">
      <c r="A22" s="202" t="s">
        <v>253</v>
      </c>
      <c r="B22" s="201" t="s">
        <v>36</v>
      </c>
      <c r="C22" s="200">
        <f>'[1]Tab. H_EU'!C26</f>
        <v>23.78851</v>
      </c>
      <c r="D22" s="199">
        <f>'[1]Tab. H_EU'!E26</f>
        <v>2937.4052148</v>
      </c>
      <c r="E22" s="194"/>
      <c r="F22" s="88"/>
    </row>
    <row r="23" spans="1:6" ht="15">
      <c r="A23" s="202" t="s">
        <v>252</v>
      </c>
      <c r="B23" s="201" t="s">
        <v>251</v>
      </c>
      <c r="C23" s="200">
        <f>'[1]Tab. H_EU'!C27</f>
        <v>0</v>
      </c>
      <c r="D23" s="199">
        <f>'[1]Tab. H_EU'!E27</f>
        <v>0</v>
      </c>
      <c r="E23" s="194"/>
      <c r="F23" s="88"/>
    </row>
    <row r="24" spans="1:6" ht="15.75" thickBot="1">
      <c r="A24" s="198" t="s">
        <v>250</v>
      </c>
      <c r="B24" s="197" t="s">
        <v>65</v>
      </c>
      <c r="C24" s="196">
        <f>'[1]Tab. H_EU'!C28</f>
        <v>1130.6630250000003</v>
      </c>
      <c r="D24" s="195">
        <f>'[1]Tab. H_EU'!E28</f>
        <v>7801.574872500002</v>
      </c>
      <c r="E24" s="194"/>
      <c r="F24" s="88"/>
    </row>
    <row r="25" spans="1:4" ht="15">
      <c r="A25" s="23"/>
      <c r="B25" s="23"/>
      <c r="C25" s="23"/>
      <c r="D25" s="23"/>
    </row>
    <row r="26" spans="1:8" ht="15">
      <c r="A26" s="193" t="s">
        <v>249</v>
      </c>
      <c r="B26" s="193"/>
      <c r="F26" s="82"/>
      <c r="H26" s="88"/>
    </row>
    <row r="27" spans="6:8" ht="15">
      <c r="F27" s="82"/>
      <c r="H27" s="88"/>
    </row>
    <row r="28" ht="15">
      <c r="E28" s="192"/>
    </row>
    <row r="30" spans="6:8" ht="15">
      <c r="F30" s="191"/>
      <c r="G30" s="27"/>
      <c r="H30" s="27"/>
    </row>
    <row r="31" ht="15">
      <c r="H31" s="88"/>
    </row>
    <row r="32" ht="15">
      <c r="F32" s="88"/>
    </row>
    <row r="35" s="189" customFormat="1" ht="15">
      <c r="H35" s="88"/>
    </row>
  </sheetData>
  <sheetProtection sheet="1" objects="1" scenarios="1"/>
  <mergeCells count="6">
    <mergeCell ref="A1:D1"/>
    <mergeCell ref="A2:D2"/>
    <mergeCell ref="A3:D3"/>
    <mergeCell ref="E4:E6"/>
    <mergeCell ref="A6:D6"/>
    <mergeCell ref="A13:D1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Y134"/>
  <sheetViews>
    <sheetView showGridLines="0" zoomScalePageLayoutView="0" workbookViewId="0" topLeftCell="G1">
      <selection activeCell="F14" sqref="F14"/>
    </sheetView>
  </sheetViews>
  <sheetFormatPr defaultColWidth="9.140625" defaultRowHeight="15"/>
  <cols>
    <col min="1" max="1" width="52.8515625" style="8" customWidth="1"/>
    <col min="2" max="2" width="0.13671875" style="8" hidden="1" customWidth="1"/>
    <col min="3" max="3" width="15.421875" style="8" customWidth="1"/>
    <col min="4" max="4" width="19.28125" style="8" customWidth="1"/>
    <col min="5" max="5" width="18.00390625" style="8" customWidth="1"/>
    <col min="6" max="6" width="17.140625" style="8" customWidth="1"/>
    <col min="7" max="7" width="15.00390625" style="8" customWidth="1"/>
    <col min="8" max="8" width="11.8515625" style="8" customWidth="1"/>
    <col min="9" max="9" width="9.28125" style="8" bestFit="1" customWidth="1"/>
    <col min="10" max="16384" width="9.140625" style="8" customWidth="1"/>
  </cols>
  <sheetData>
    <row r="3" spans="1:7" ht="24.75" customHeight="1" thickBot="1">
      <c r="A3" s="1" t="s">
        <v>0</v>
      </c>
      <c r="B3" s="2"/>
      <c r="C3" s="3"/>
      <c r="D3" s="4"/>
      <c r="E3" s="5"/>
      <c r="F3" s="6"/>
      <c r="G3" s="7"/>
    </row>
    <row r="4" spans="1:7" s="15" customFormat="1" ht="22.5">
      <c r="A4" s="9"/>
      <c r="B4" s="10"/>
      <c r="C4" s="11" t="s">
        <v>1</v>
      </c>
      <c r="D4" s="11" t="s">
        <v>2</v>
      </c>
      <c r="E4" s="12" t="s">
        <v>3</v>
      </c>
      <c r="F4" s="13"/>
      <c r="G4" s="14"/>
    </row>
    <row r="5" spans="1:19" ht="15" customHeight="1">
      <c r="A5" s="16" t="s">
        <v>4</v>
      </c>
      <c r="B5" s="17"/>
      <c r="C5" s="18">
        <f>'[1]Tab. B_ČR'!D9</f>
        <v>2358.416466</v>
      </c>
      <c r="D5" s="18">
        <f>'[1]Tab. B_ČR'!E9</f>
        <v>91159.36600000001</v>
      </c>
      <c r="E5" s="19">
        <f>'[1]Tab. B_ČR'!F9</f>
        <v>79234.61400000003</v>
      </c>
      <c r="F5" s="13"/>
      <c r="G5" s="20"/>
      <c r="Q5" s="332" t="s">
        <v>279</v>
      </c>
      <c r="R5" s="285"/>
      <c r="S5" s="285"/>
    </row>
    <row r="6" spans="1:19" ht="21.75" customHeight="1">
      <c r="A6" s="230" t="s">
        <v>6</v>
      </c>
      <c r="B6" s="314"/>
      <c r="C6" s="18">
        <f>'[1]Tab. B_ČR'!D17</f>
        <v>3.37692</v>
      </c>
      <c r="D6" s="18">
        <f>'[1]Tab. B_ČR'!E17</f>
        <v>133.145</v>
      </c>
      <c r="E6" s="22"/>
      <c r="F6" s="13"/>
      <c r="G6" s="23"/>
      <c r="Q6" s="285"/>
      <c r="R6" s="285"/>
      <c r="S6" s="285"/>
    </row>
    <row r="7" spans="1:7" ht="15" customHeight="1">
      <c r="A7" s="230" t="s">
        <v>7</v>
      </c>
      <c r="B7" s="314"/>
      <c r="C7" s="18">
        <f>'[1]Tab. B_ČR'!D21</f>
        <v>1.6209300000000002</v>
      </c>
      <c r="D7" s="18">
        <f>'[1]Tab. B_ČR'!E21</f>
        <v>649.01</v>
      </c>
      <c r="E7" s="22"/>
      <c r="F7" s="13"/>
      <c r="G7" s="23"/>
    </row>
    <row r="8" spans="1:7" ht="22.5" customHeight="1" thickBot="1">
      <c r="A8" s="315" t="s">
        <v>8</v>
      </c>
      <c r="B8" s="316"/>
      <c r="C8" s="24">
        <f>'[1]Tab. B_ČR'!D23</f>
        <v>8.174869999999999</v>
      </c>
      <c r="D8" s="25"/>
      <c r="E8" s="26"/>
      <c r="F8" s="13"/>
      <c r="G8" s="23"/>
    </row>
    <row r="9" ht="15" customHeight="1">
      <c r="I9" s="27"/>
    </row>
    <row r="10" ht="15" customHeight="1">
      <c r="I10" s="27"/>
    </row>
    <row r="11" ht="15" customHeight="1">
      <c r="I11" s="27"/>
    </row>
    <row r="12" ht="15" customHeight="1">
      <c r="I12" s="27"/>
    </row>
    <row r="13" ht="15" customHeight="1">
      <c r="I13" s="27"/>
    </row>
    <row r="14" ht="15" customHeight="1">
      <c r="I14" s="27"/>
    </row>
    <row r="15" ht="15" customHeight="1">
      <c r="I15" s="27"/>
    </row>
    <row r="16" spans="1:7" ht="12.75" customHeight="1">
      <c r="A16" s="28"/>
      <c r="B16" s="28"/>
      <c r="C16" s="29"/>
      <c r="D16" s="29"/>
      <c r="G16" s="23"/>
    </row>
    <row r="17" spans="1:7" ht="24.75" customHeight="1" thickBot="1">
      <c r="A17" s="317" t="s">
        <v>9</v>
      </c>
      <c r="B17" s="318"/>
      <c r="C17" s="318"/>
      <c r="D17" s="318"/>
      <c r="E17" s="318"/>
      <c r="F17" s="30"/>
      <c r="G17" s="23"/>
    </row>
    <row r="18" spans="1:7" s="15" customFormat="1" ht="37.5" customHeight="1">
      <c r="A18" s="31" t="s">
        <v>10</v>
      </c>
      <c r="B18" s="32"/>
      <c r="C18" s="33" t="s">
        <v>11</v>
      </c>
      <c r="D18" s="34" t="s">
        <v>2</v>
      </c>
      <c r="E18" s="35" t="s">
        <v>12</v>
      </c>
      <c r="F18" s="36"/>
      <c r="G18" s="14"/>
    </row>
    <row r="19" spans="1:9" ht="15" customHeight="1">
      <c r="A19" s="230" t="s">
        <v>13</v>
      </c>
      <c r="B19" s="319"/>
      <c r="C19" s="37">
        <f>'[1]Tab. B_ČR'!D30*1000</f>
        <v>619496.22</v>
      </c>
      <c r="D19" s="37">
        <f>'[1]Tab. B_ČR'!E30</f>
        <v>11220.437194719267</v>
      </c>
      <c r="E19" s="38">
        <f>SUM('[1]Tab. B_ČR'!F30:G30)*1000</f>
        <v>619486.22</v>
      </c>
      <c r="F19" s="36"/>
      <c r="G19" s="23"/>
      <c r="H19" s="27"/>
      <c r="I19" s="27"/>
    </row>
    <row r="20" spans="1:9" ht="15" customHeight="1">
      <c r="A20" s="230" t="s">
        <v>14</v>
      </c>
      <c r="B20" s="319"/>
      <c r="C20" s="37">
        <f>'[1]Tab. B_ČR'!D32*1000</f>
        <v>99290</v>
      </c>
      <c r="D20" s="37">
        <f>'[1]Tab. B_ČR'!E32</f>
        <v>3509.79</v>
      </c>
      <c r="E20" s="38">
        <f>SUM('[1]Tab. B_ČR'!F32:G32)*1000</f>
        <v>99280</v>
      </c>
      <c r="F20" s="36"/>
      <c r="G20" s="23"/>
      <c r="H20" s="27"/>
      <c r="I20" s="27"/>
    </row>
    <row r="21" spans="1:9" ht="15" customHeight="1">
      <c r="A21" s="230" t="s">
        <v>15</v>
      </c>
      <c r="B21" s="320"/>
      <c r="C21" s="37">
        <f>'[1]Tab. B_ČR'!D36*1000</f>
        <v>504066.22</v>
      </c>
      <c r="D21" s="37">
        <f>'[1]Tab. B_ČR'!E36</f>
        <v>7660.237194719266</v>
      </c>
      <c r="E21" s="38">
        <f>SUM('[1]Tab. B_ČR'!F36:G36)*1000</f>
        <v>504066.22000000003</v>
      </c>
      <c r="F21" s="36"/>
      <c r="G21" s="23"/>
      <c r="H21" s="27"/>
      <c r="I21" s="27"/>
    </row>
    <row r="22" spans="1:22" ht="15" customHeight="1">
      <c r="A22" s="230" t="s">
        <v>16</v>
      </c>
      <c r="B22" s="320"/>
      <c r="C22" s="37">
        <f>'[1]Tab. B_ČR'!D40*1000</f>
        <v>16140</v>
      </c>
      <c r="D22" s="37">
        <f>'[1]Tab. B_ČR'!E40</f>
        <v>50.41</v>
      </c>
      <c r="E22" s="38">
        <f>SUM('[1]Tab. B_ČR'!F40:G40)*1000</f>
        <v>16140</v>
      </c>
      <c r="F22" s="36"/>
      <c r="G22" s="23"/>
      <c r="H22" s="27"/>
      <c r="I22" s="27"/>
      <c r="T22" s="332" t="s">
        <v>279</v>
      </c>
      <c r="U22" s="285"/>
      <c r="V22" s="285"/>
    </row>
    <row r="23" spans="1:22" ht="15" customHeight="1">
      <c r="A23" s="230" t="s">
        <v>17</v>
      </c>
      <c r="B23" s="319"/>
      <c r="C23" s="37">
        <f>'[1]Tab. B_ČR'!D44*1000</f>
        <v>9598.6</v>
      </c>
      <c r="D23" s="37">
        <f>'[1]Tab. B_ČR'!E44</f>
        <v>97.42</v>
      </c>
      <c r="E23" s="38">
        <f>SUM('[1]Tab. B_ČR'!F44:G44)*1000</f>
        <v>9598.6</v>
      </c>
      <c r="F23" s="36"/>
      <c r="G23" s="23"/>
      <c r="H23" s="27"/>
      <c r="I23" s="27"/>
      <c r="T23" s="285"/>
      <c r="U23" s="285"/>
      <c r="V23" s="285"/>
    </row>
    <row r="24" spans="1:22" ht="15" customHeight="1">
      <c r="A24" s="230" t="s">
        <v>18</v>
      </c>
      <c r="B24" s="319"/>
      <c r="C24" s="37">
        <f>'[1]Tab. B_ČR'!D45*1000</f>
        <v>46496.808000000005</v>
      </c>
      <c r="D24" s="37">
        <f>'[1]Tab. B_ČR'!E45</f>
        <v>10480.866000000002</v>
      </c>
      <c r="E24" s="38">
        <f>SUM('[1]Tab. B_ČR'!F45:G45)*1000</f>
        <v>46496.80800000002</v>
      </c>
      <c r="F24" s="36"/>
      <c r="G24" s="23"/>
      <c r="H24" s="27"/>
      <c r="I24" s="27"/>
      <c r="T24" s="285"/>
      <c r="U24" s="285"/>
      <c r="V24" s="285"/>
    </row>
    <row r="25" spans="1:9" ht="15" customHeight="1">
      <c r="A25" s="230" t="s">
        <v>19</v>
      </c>
      <c r="B25" s="319"/>
      <c r="C25" s="37">
        <f>'[1]Tab. B_ČR'!D48*1000</f>
        <v>147409.987</v>
      </c>
      <c r="D25" s="37">
        <f>'[1]Tab. B_ČR'!E48</f>
        <v>6875.267000000002</v>
      </c>
      <c r="E25" s="38">
        <f>SUM('[1]Tab. B_ČR'!F48:G48)*1000</f>
        <v>147409.98699999996</v>
      </c>
      <c r="F25" s="36"/>
      <c r="G25" s="23"/>
      <c r="H25" s="27"/>
      <c r="I25" s="27"/>
    </row>
    <row r="26" spans="1:9" ht="15" customHeight="1">
      <c r="A26" s="230" t="s">
        <v>20</v>
      </c>
      <c r="B26" s="319"/>
      <c r="C26" s="37">
        <f>'[1]Tab. B_ČR'!D51*1000</f>
        <v>4387.71</v>
      </c>
      <c r="D26" s="37">
        <f>'[1]Tab. B_ČR'!E51</f>
        <v>67.04</v>
      </c>
      <c r="E26" s="38">
        <f>SUM('[1]Tab. B_ČR'!F51:G51)*1000</f>
        <v>4387.71</v>
      </c>
      <c r="F26" s="36"/>
      <c r="G26" s="23"/>
      <c r="H26" s="27"/>
      <c r="I26" s="27"/>
    </row>
    <row r="27" spans="1:9" ht="24" customHeight="1" thickBot="1">
      <c r="A27" s="321" t="s">
        <v>21</v>
      </c>
      <c r="B27" s="322"/>
      <c r="C27" s="39">
        <f>'[1]Tab. B_ČR'!D52*1000</f>
        <v>28817.88</v>
      </c>
      <c r="D27" s="39">
        <f>'[1]Tab. B_ČR'!E52</f>
        <v>1379.67</v>
      </c>
      <c r="E27" s="40">
        <f>SUM('[1]Tab. B_ČR'!F52:G52)*1000</f>
        <v>28817.88</v>
      </c>
      <c r="F27" s="36"/>
      <c r="G27" s="23"/>
      <c r="H27" s="27"/>
      <c r="I27" s="27"/>
    </row>
    <row r="28" ht="15" customHeight="1">
      <c r="I28" s="27"/>
    </row>
    <row r="29" ht="15" customHeight="1">
      <c r="I29" s="27"/>
    </row>
    <row r="30" ht="15" customHeight="1">
      <c r="I30" s="27"/>
    </row>
    <row r="31" ht="15" customHeight="1">
      <c r="I31" s="27"/>
    </row>
    <row r="32" ht="15" customHeight="1">
      <c r="I32" s="27"/>
    </row>
    <row r="33" ht="15" customHeight="1">
      <c r="I33" s="27"/>
    </row>
    <row r="34" ht="15" customHeight="1">
      <c r="I34" s="27"/>
    </row>
    <row r="35" ht="15" customHeight="1" thickBot="1"/>
    <row r="36" spans="1:7" ht="42.75" customHeight="1">
      <c r="A36" s="11" t="s">
        <v>22</v>
      </c>
      <c r="B36" s="11"/>
      <c r="C36" s="11" t="s">
        <v>23</v>
      </c>
      <c r="D36" s="11" t="s">
        <v>2</v>
      </c>
      <c r="E36" s="12" t="s">
        <v>12</v>
      </c>
      <c r="F36" s="36"/>
      <c r="G36" s="23"/>
    </row>
    <row r="37" spans="1:9" ht="15" customHeight="1">
      <c r="A37" s="230" t="s">
        <v>24</v>
      </c>
      <c r="B37" s="323"/>
      <c r="C37" s="41">
        <f>'[1]Tab. B_ČR'!D54*1000</f>
        <v>11260</v>
      </c>
      <c r="D37" s="37">
        <f>'[1]Tab. B_ČR'!E54</f>
        <v>617.55</v>
      </c>
      <c r="E37" s="38">
        <f>SUM('[1]Tab. B_ČR'!F54:G54)*100</f>
        <v>3715.9999999999995</v>
      </c>
      <c r="F37" s="36"/>
      <c r="G37" s="23"/>
      <c r="H37" s="27"/>
      <c r="I37" s="27"/>
    </row>
    <row r="38" spans="1:10" ht="27.75" customHeight="1">
      <c r="A38" s="42" t="s">
        <v>25</v>
      </c>
      <c r="B38" s="43" t="s">
        <v>26</v>
      </c>
      <c r="C38" s="44">
        <f>'[1]Tab. B_ČR'!D57+SUM('[1]Tab. B_ČR'!D58:D60)*1000</f>
        <v>12211.015</v>
      </c>
      <c r="D38" s="45">
        <f>SUM('[1]Tab. B_ČR'!E58:E60)</f>
        <v>3246.9700000000003</v>
      </c>
      <c r="E38" s="46">
        <f>SUM('[1]Tab. B_ČR'!F58:G60)*1000</f>
        <v>97442.59999999999</v>
      </c>
      <c r="F38" s="36"/>
      <c r="G38" s="47"/>
      <c r="H38" s="27"/>
      <c r="I38" s="27"/>
      <c r="J38" s="47"/>
    </row>
    <row r="39" spans="1:9" ht="15" customHeight="1">
      <c r="A39" s="42" t="s">
        <v>27</v>
      </c>
      <c r="B39" s="43" t="s">
        <v>28</v>
      </c>
      <c r="C39" s="44">
        <f>'[1]Tab. B_ČR'!D61*1000</f>
        <v>17469.49</v>
      </c>
      <c r="D39" s="45">
        <f>'[1]Tab. B_ČR'!E61</f>
        <v>100.53</v>
      </c>
      <c r="E39" s="46">
        <f>SUM('[1]Tab. B_ČR'!F61:G61)*1000</f>
        <v>192164.38999999998</v>
      </c>
      <c r="F39" s="36"/>
      <c r="G39" s="23"/>
      <c r="H39" s="27"/>
      <c r="I39" s="27"/>
    </row>
    <row r="40" spans="1:25" ht="21.75" customHeight="1">
      <c r="A40" s="230" t="s">
        <v>29</v>
      </c>
      <c r="B40" s="323"/>
      <c r="C40" s="41">
        <f>'[1]Tab. B_ČR'!D64*1000</f>
        <v>29490</v>
      </c>
      <c r="D40" s="37">
        <f>'[1]Tab. B_ČR'!E64</f>
        <v>24171.24</v>
      </c>
      <c r="E40" s="38">
        <f>SUM('[1]Tab. B_ČR'!F64:G64)*1000</f>
        <v>44189.99999999994</v>
      </c>
      <c r="F40" s="36"/>
      <c r="G40" s="23"/>
      <c r="H40" s="27"/>
      <c r="I40" s="27"/>
      <c r="W40" s="332" t="s">
        <v>279</v>
      </c>
      <c r="X40" s="285"/>
      <c r="Y40" s="285"/>
    </row>
    <row r="41" spans="1:25" s="15" customFormat="1" ht="15" customHeight="1">
      <c r="A41" s="48" t="s">
        <v>30</v>
      </c>
      <c r="B41" s="49" t="s">
        <v>31</v>
      </c>
      <c r="C41" s="41">
        <f>'[1]Tab. B_ČR'!D65*1000</f>
        <v>23982.899999999998</v>
      </c>
      <c r="D41" s="37">
        <f>'[1]Tab. B_ČR'!E65</f>
        <v>19665.078</v>
      </c>
      <c r="E41" s="46">
        <f>SUM('[1]Tab. B_ČR'!F65:G65)*1000</f>
        <v>23982.899999999972</v>
      </c>
      <c r="F41" s="36"/>
      <c r="G41" s="14"/>
      <c r="H41" s="27"/>
      <c r="I41" s="27"/>
      <c r="W41" s="285"/>
      <c r="X41" s="285"/>
      <c r="Y41" s="285"/>
    </row>
    <row r="42" spans="1:25" ht="15" customHeight="1">
      <c r="A42" s="230" t="s">
        <v>32</v>
      </c>
      <c r="B42" s="323"/>
      <c r="C42" s="41">
        <f>'[1]Tab. B_ČR'!D73*1000</f>
        <v>117790</v>
      </c>
      <c r="D42" s="37">
        <f>'[1]Tab. B_ČR'!E73</f>
        <v>21482.15</v>
      </c>
      <c r="E42" s="38">
        <f>SUM('[1]Tab. B_ČR'!F73:G73)*1000</f>
        <v>865740</v>
      </c>
      <c r="F42" s="36"/>
      <c r="G42" s="23"/>
      <c r="H42" s="27"/>
      <c r="I42" s="27"/>
      <c r="W42" s="285"/>
      <c r="X42" s="285"/>
      <c r="Y42" s="285"/>
    </row>
    <row r="43" spans="1:9" ht="15" customHeight="1">
      <c r="A43" s="253" t="s">
        <v>33</v>
      </c>
      <c r="B43" s="324"/>
      <c r="C43" s="44">
        <f>'[1]Tab. B_ČR'!D79*1000</f>
        <v>12197.44</v>
      </c>
      <c r="D43" s="45">
        <f>'[1]Tab. B_ČR'!E79</f>
        <v>2837.9900000000002</v>
      </c>
      <c r="E43" s="46">
        <f>SUM('[1]Tab. B_ČR'!F79:G79)*1000</f>
        <v>85382.08</v>
      </c>
      <c r="F43" s="36"/>
      <c r="G43" s="23"/>
      <c r="H43" s="27"/>
      <c r="I43" s="27"/>
    </row>
    <row r="44" spans="1:9" ht="15" customHeight="1">
      <c r="A44" s="253" t="s">
        <v>34</v>
      </c>
      <c r="B44" s="324"/>
      <c r="C44" s="44">
        <f>'[1]Tab. B_ČR'!D81*1000</f>
        <v>43858.880000000005</v>
      </c>
      <c r="D44" s="45">
        <f>'[1]Tab. B_ČR'!E81</f>
        <v>10328.390000000001</v>
      </c>
      <c r="E44" s="46">
        <f>SUM('[1]Tab. B_ČR'!F81:G81)*1000</f>
        <v>394729.92000000004</v>
      </c>
      <c r="F44" s="36"/>
      <c r="G44" s="23"/>
      <c r="H44" s="27"/>
      <c r="I44" s="27"/>
    </row>
    <row r="45" spans="1:9" ht="15" customHeight="1">
      <c r="A45" s="253" t="s">
        <v>35</v>
      </c>
      <c r="B45" s="324"/>
      <c r="C45" s="44">
        <f>'[1]Tab. B_ČR'!D84*1000</f>
        <v>42885.28999999998</v>
      </c>
      <c r="D45" s="45">
        <f>'[1]Tab. B_ČR'!E84</f>
        <v>3712.77</v>
      </c>
      <c r="E45" s="46">
        <f>SUM('[1]Tab. B_ČR'!F84:G84)*1000</f>
        <v>134402.49885999993</v>
      </c>
      <c r="F45" s="36"/>
      <c r="G45" s="23"/>
      <c r="H45" s="27"/>
      <c r="I45" s="27"/>
    </row>
    <row r="46" spans="1:9" ht="15" customHeight="1">
      <c r="A46" s="253" t="s">
        <v>36</v>
      </c>
      <c r="B46" s="320"/>
      <c r="C46" s="44">
        <f>'[1]Tab. B_ČR'!D85*1000</f>
        <v>23788.51</v>
      </c>
      <c r="D46" s="50"/>
      <c r="E46" s="51"/>
      <c r="F46" s="36"/>
      <c r="G46" s="23"/>
      <c r="H46" s="27"/>
      <c r="I46" s="27"/>
    </row>
    <row r="47" spans="1:9" ht="15" customHeight="1">
      <c r="A47" s="253" t="s">
        <v>37</v>
      </c>
      <c r="B47" s="320"/>
      <c r="C47" s="41">
        <f>'[1]Tab. B_ČR'!D87*1000</f>
        <v>1130663.0250000004</v>
      </c>
      <c r="D47" s="45">
        <f>'[1]Tab. B_ČR'!E87</f>
        <v>2261.3260500000006</v>
      </c>
      <c r="E47" s="51"/>
      <c r="F47" s="36"/>
      <c r="G47" s="23"/>
      <c r="H47" s="27"/>
      <c r="I47" s="27"/>
    </row>
    <row r="48" spans="1:9" ht="15" customHeight="1">
      <c r="A48" s="230" t="s">
        <v>38</v>
      </c>
      <c r="B48" s="231"/>
      <c r="C48" s="44">
        <f>'[1]Tab. B_ČR'!D95*1000</f>
        <v>191982.49000000002</v>
      </c>
      <c r="D48" s="45">
        <f>'[1]Tab. B_ČR'!E97</f>
        <v>311.38</v>
      </c>
      <c r="E48" s="46">
        <f>SUM('[1]Tab. B_ČR'!F97:G97)*1000</f>
        <v>26610.89</v>
      </c>
      <c r="F48" s="36"/>
      <c r="G48" s="23"/>
      <c r="H48" s="27"/>
      <c r="I48" s="27"/>
    </row>
    <row r="49" spans="1:9" ht="24.75" customHeight="1" thickBot="1">
      <c r="A49" s="315" t="s">
        <v>39</v>
      </c>
      <c r="B49" s="325"/>
      <c r="C49" s="52">
        <f>'[1]Tab. B_ČR'!D97*1000</f>
        <v>26610.89</v>
      </c>
      <c r="D49" s="53">
        <f>'[1]Tab. B_ČR'!E97</f>
        <v>311.38</v>
      </c>
      <c r="E49" s="54">
        <f>SUM('[1]Tab. B_ČR'!F97:G97)*1000</f>
        <v>26610.89</v>
      </c>
      <c r="F49" s="36"/>
      <c r="G49" s="23"/>
      <c r="H49" s="27"/>
      <c r="I49" s="27"/>
    </row>
    <row r="50" s="55" customFormat="1" ht="24.75" customHeight="1"/>
    <row r="51" s="55" customFormat="1" ht="24.75" customHeight="1"/>
    <row r="52" spans="1:7" ht="12.75">
      <c r="A52" s="56"/>
      <c r="B52" s="56"/>
      <c r="C52" s="56"/>
      <c r="D52" s="56"/>
      <c r="E52" s="56"/>
      <c r="F52" s="56"/>
      <c r="G52" s="23"/>
    </row>
    <row r="53" spans="1:7" ht="12.75">
      <c r="A53" s="57"/>
      <c r="B53" s="57"/>
      <c r="C53" s="57"/>
      <c r="D53" s="57"/>
      <c r="E53" s="57"/>
      <c r="F53" s="57"/>
      <c r="G53" s="23"/>
    </row>
    <row r="54" spans="1:7" s="55" customFormat="1" ht="24.75" customHeight="1" thickBot="1">
      <c r="A54" s="58" t="s">
        <v>40</v>
      </c>
      <c r="B54" s="59"/>
      <c r="C54" s="59"/>
      <c r="D54" s="59"/>
      <c r="E54" s="59"/>
      <c r="F54" s="59"/>
      <c r="G54" s="60"/>
    </row>
    <row r="55" spans="1:8" ht="36" customHeight="1">
      <c r="A55" s="11" t="s">
        <v>41</v>
      </c>
      <c r="B55" s="11"/>
      <c r="C55" s="11" t="s">
        <v>42</v>
      </c>
      <c r="D55" s="11" t="s">
        <v>43</v>
      </c>
      <c r="E55" s="11" t="s">
        <v>44</v>
      </c>
      <c r="F55" s="11" t="s">
        <v>45</v>
      </c>
      <c r="G55" s="11" t="s">
        <v>46</v>
      </c>
      <c r="H55" s="12" t="s">
        <v>47</v>
      </c>
    </row>
    <row r="56" spans="1:8" ht="15" customHeight="1">
      <c r="A56" s="326" t="s">
        <v>13</v>
      </c>
      <c r="B56" s="327"/>
      <c r="C56" s="62">
        <v>627.18</v>
      </c>
      <c r="D56" s="62">
        <v>648.01</v>
      </c>
      <c r="E56" s="62">
        <v>609.23014</v>
      </c>
      <c r="F56" s="62">
        <f>'[1]Tab. B_ČR'!D30</f>
        <v>619.49622</v>
      </c>
      <c r="G56" s="62">
        <f>F56/E56*100</f>
        <v>101.68509062929816</v>
      </c>
      <c r="H56" s="63">
        <f>G56-100</f>
        <v>1.6850906292981591</v>
      </c>
    </row>
    <row r="57" spans="1:8" ht="15" customHeight="1">
      <c r="A57" s="326" t="s">
        <v>48</v>
      </c>
      <c r="B57" s="327"/>
      <c r="C57" s="62">
        <v>0</v>
      </c>
      <c r="D57" s="62">
        <v>0</v>
      </c>
      <c r="E57" s="64">
        <v>0</v>
      </c>
      <c r="F57" s="64" t="str">
        <f>'[1]Tab. B_ČR'!D31</f>
        <v>C</v>
      </c>
      <c r="G57" s="62" t="s">
        <v>49</v>
      </c>
      <c r="H57" s="63" t="s">
        <v>49</v>
      </c>
    </row>
    <row r="58" spans="1:8" ht="15" customHeight="1">
      <c r="A58" s="326" t="s">
        <v>14</v>
      </c>
      <c r="B58" s="327"/>
      <c r="C58" s="62">
        <v>84.22</v>
      </c>
      <c r="D58" s="62">
        <v>83.17</v>
      </c>
      <c r="E58" s="62">
        <v>92.58047</v>
      </c>
      <c r="F58" s="62">
        <f>'[1]Tab. B_ČR'!D32</f>
        <v>99.29</v>
      </c>
      <c r="G58" s="62">
        <f aca="true" t="shared" si="0" ref="G58:G79">F58/E58*100</f>
        <v>107.24724123781182</v>
      </c>
      <c r="H58" s="63">
        <f aca="true" t="shared" si="1" ref="H58:H79">G58-100</f>
        <v>7.247241237811821</v>
      </c>
    </row>
    <row r="59" spans="1:8" ht="15" customHeight="1">
      <c r="A59" s="326" t="s">
        <v>15</v>
      </c>
      <c r="B59" s="327"/>
      <c r="C59" s="62">
        <v>511.65</v>
      </c>
      <c r="D59" s="62">
        <v>537.55</v>
      </c>
      <c r="E59" s="62">
        <v>498.71553000000006</v>
      </c>
      <c r="F59" s="62">
        <f>'[1]Tab. B_ČR'!D36</f>
        <v>504.06622</v>
      </c>
      <c r="G59" s="62">
        <f t="shared" si="0"/>
        <v>101.07289420082826</v>
      </c>
      <c r="H59" s="63">
        <f t="shared" si="1"/>
        <v>1.0728942008282587</v>
      </c>
    </row>
    <row r="60" spans="1:8" ht="15" customHeight="1">
      <c r="A60" s="326" t="s">
        <v>16</v>
      </c>
      <c r="B60" s="327"/>
      <c r="C60" s="62">
        <v>31.31</v>
      </c>
      <c r="D60" s="62">
        <v>27.29</v>
      </c>
      <c r="E60" s="62">
        <v>17.93414</v>
      </c>
      <c r="F60" s="62">
        <f>'[1]Tab. B_ČR'!D40</f>
        <v>16.14</v>
      </c>
      <c r="G60" s="62">
        <f t="shared" si="0"/>
        <v>89.99595185495374</v>
      </c>
      <c r="H60" s="63">
        <f t="shared" si="1"/>
        <v>-10.004048145046255</v>
      </c>
    </row>
    <row r="61" spans="1:8" ht="15" customHeight="1">
      <c r="A61" s="326" t="s">
        <v>17</v>
      </c>
      <c r="B61" s="327"/>
      <c r="C61" s="62">
        <v>9.59</v>
      </c>
      <c r="D61" s="62">
        <v>8.79</v>
      </c>
      <c r="E61" s="62">
        <v>8.47</v>
      </c>
      <c r="F61" s="62">
        <f>'[1]Tab. B_ČR'!D44</f>
        <v>9.598600000000001</v>
      </c>
      <c r="G61" s="62">
        <f t="shared" si="0"/>
        <v>113.32467532467534</v>
      </c>
      <c r="H61" s="63">
        <f t="shared" si="1"/>
        <v>13.32467532467534</v>
      </c>
    </row>
    <row r="62" spans="1:8" ht="15" customHeight="1">
      <c r="A62" s="326" t="s">
        <v>18</v>
      </c>
      <c r="B62" s="327"/>
      <c r="C62" s="62">
        <v>46.62</v>
      </c>
      <c r="D62" s="62">
        <v>46.62</v>
      </c>
      <c r="E62" s="62">
        <v>47.34834000000001</v>
      </c>
      <c r="F62" s="62">
        <f>'[1]Tab. B_ČR'!D45</f>
        <v>46.496808</v>
      </c>
      <c r="G62" s="62">
        <f t="shared" si="0"/>
        <v>98.20155891420902</v>
      </c>
      <c r="H62" s="63">
        <f t="shared" si="1"/>
        <v>-1.7984410857909836</v>
      </c>
    </row>
    <row r="63" spans="1:8" ht="15" customHeight="1">
      <c r="A63" s="326" t="s">
        <v>19</v>
      </c>
      <c r="B63" s="327"/>
      <c r="C63" s="62">
        <v>171.22</v>
      </c>
      <c r="D63" s="62">
        <v>163.41</v>
      </c>
      <c r="E63" s="62">
        <v>167.50877000000003</v>
      </c>
      <c r="F63" s="62">
        <f>'[1]Tab. B_ČR'!D48</f>
        <v>147.409987</v>
      </c>
      <c r="G63" s="62">
        <f t="shared" si="0"/>
        <v>88.00135479473701</v>
      </c>
      <c r="H63" s="63">
        <f t="shared" si="1"/>
        <v>-11.998645205262989</v>
      </c>
    </row>
    <row r="64" spans="1:8" ht="15" customHeight="1">
      <c r="A64" s="326" t="s">
        <v>50</v>
      </c>
      <c r="B64" s="327"/>
      <c r="C64" s="62">
        <v>20.13</v>
      </c>
      <c r="D64" s="62">
        <v>18.87</v>
      </c>
      <c r="E64" s="62">
        <v>4.70376</v>
      </c>
      <c r="F64" s="62">
        <f>'[1]Tab. B_ČR'!D51</f>
        <v>4.38771</v>
      </c>
      <c r="G64" s="62">
        <f t="shared" si="0"/>
        <v>93.2809071891423</v>
      </c>
      <c r="H64" s="63">
        <f t="shared" si="1"/>
        <v>-6.719092810857703</v>
      </c>
    </row>
    <row r="65" spans="1:8" ht="27" customHeight="1">
      <c r="A65" s="326" t="s">
        <v>21</v>
      </c>
      <c r="B65" s="327"/>
      <c r="C65" s="62">
        <v>36.24</v>
      </c>
      <c r="D65" s="62">
        <v>35.54</v>
      </c>
      <c r="E65" s="62">
        <v>33.23536</v>
      </c>
      <c r="F65" s="62">
        <f>'[1]Tab. B_ČR'!D52</f>
        <v>28.817880000000002</v>
      </c>
      <c r="G65" s="62">
        <f t="shared" si="0"/>
        <v>86.70849360440207</v>
      </c>
      <c r="H65" s="63">
        <f t="shared" si="1"/>
        <v>-13.291506395597935</v>
      </c>
    </row>
    <row r="66" spans="1:8" ht="15" customHeight="1">
      <c r="A66" s="326" t="s">
        <v>24</v>
      </c>
      <c r="B66" s="327"/>
      <c r="C66" s="62">
        <v>15.3</v>
      </c>
      <c r="D66" s="62">
        <v>13.31</v>
      </c>
      <c r="E66" s="62">
        <v>15.214099999999998</v>
      </c>
      <c r="F66" s="62">
        <f>'[1]Tab. B_ČR'!D54</f>
        <v>11.26</v>
      </c>
      <c r="G66" s="62">
        <f t="shared" si="0"/>
        <v>74.01029308338975</v>
      </c>
      <c r="H66" s="63">
        <f t="shared" si="1"/>
        <v>-25.989706916610245</v>
      </c>
    </row>
    <row r="67" spans="1:8" ht="27" customHeight="1">
      <c r="A67" s="65" t="s">
        <v>51</v>
      </c>
      <c r="B67" s="66" t="s">
        <v>26</v>
      </c>
      <c r="C67" s="62">
        <v>10.16</v>
      </c>
      <c r="D67" s="62">
        <v>13.29</v>
      </c>
      <c r="E67" s="67">
        <v>11.801160000000001</v>
      </c>
      <c r="F67" s="67">
        <f>SUM('[1]Tab. B_ČR'!D58:D60)</f>
        <v>12.180324999999998</v>
      </c>
      <c r="G67" s="62">
        <f t="shared" si="0"/>
        <v>103.21294686285074</v>
      </c>
      <c r="H67" s="63">
        <f t="shared" si="1"/>
        <v>3.2129468628507425</v>
      </c>
    </row>
    <row r="68" spans="1:8" ht="15" customHeight="1">
      <c r="A68" s="65" t="s">
        <v>27</v>
      </c>
      <c r="B68" s="66" t="s">
        <v>28</v>
      </c>
      <c r="C68" s="62">
        <v>14.83</v>
      </c>
      <c r="D68" s="62">
        <v>14.54</v>
      </c>
      <c r="E68" s="67">
        <v>17.62273</v>
      </c>
      <c r="F68" s="67">
        <f>'[1]Tab. B_ČR'!D61</f>
        <v>17.46949</v>
      </c>
      <c r="G68" s="62">
        <f t="shared" si="0"/>
        <v>99.13044119724923</v>
      </c>
      <c r="H68" s="63">
        <f t="shared" si="1"/>
        <v>-0.8695588027507739</v>
      </c>
    </row>
    <row r="69" spans="1:8" ht="24" customHeight="1">
      <c r="A69" s="61" t="s">
        <v>29</v>
      </c>
      <c r="B69" s="68"/>
      <c r="C69" s="62">
        <v>28.58</v>
      </c>
      <c r="D69" s="62">
        <v>26.86</v>
      </c>
      <c r="E69" s="62">
        <v>27.3043686</v>
      </c>
      <c r="F69" s="62">
        <f>'[1]Tab. B_ČR'!D64</f>
        <v>29.49</v>
      </c>
      <c r="G69" s="62">
        <f t="shared" si="0"/>
        <v>108.00469489706492</v>
      </c>
      <c r="H69" s="63">
        <f t="shared" si="1"/>
        <v>8.004694897064923</v>
      </c>
    </row>
    <row r="70" spans="1:8" ht="15" customHeight="1">
      <c r="A70" s="69" t="s">
        <v>30</v>
      </c>
      <c r="B70" s="70" t="s">
        <v>31</v>
      </c>
      <c r="C70" s="62">
        <v>23.38</v>
      </c>
      <c r="D70" s="62">
        <v>21.89</v>
      </c>
      <c r="E70" s="62">
        <v>23.02</v>
      </c>
      <c r="F70" s="62">
        <f>'[1]Tab. B_ČR'!D65</f>
        <v>23.982899999999997</v>
      </c>
      <c r="G70" s="62">
        <f t="shared" si="0"/>
        <v>104.18288444830581</v>
      </c>
      <c r="H70" s="63">
        <f t="shared" si="1"/>
        <v>4.182884448305813</v>
      </c>
    </row>
    <row r="71" spans="1:8" ht="15" customHeight="1">
      <c r="A71" s="326" t="s">
        <v>32</v>
      </c>
      <c r="B71" s="327"/>
      <c r="C71" s="62">
        <v>115.16</v>
      </c>
      <c r="D71" s="62">
        <v>113.12</v>
      </c>
      <c r="E71" s="62">
        <v>111.54692999999999</v>
      </c>
      <c r="F71" s="62">
        <f>'[1]Tab. B_ČR'!D73</f>
        <v>117.79</v>
      </c>
      <c r="G71" s="62">
        <f t="shared" si="0"/>
        <v>105.59681023942122</v>
      </c>
      <c r="H71" s="63">
        <f t="shared" si="1"/>
        <v>5.596810239421217</v>
      </c>
    </row>
    <row r="72" spans="1:8" ht="15" customHeight="1">
      <c r="A72" s="328" t="s">
        <v>33</v>
      </c>
      <c r="B72" s="329"/>
      <c r="C72" s="62">
        <v>14.33</v>
      </c>
      <c r="D72" s="62">
        <v>12.61</v>
      </c>
      <c r="E72" s="67">
        <v>12.98875</v>
      </c>
      <c r="F72" s="67">
        <f>'[1]Tab. B_ČR'!D79</f>
        <v>12.19744</v>
      </c>
      <c r="G72" s="62">
        <f t="shared" si="0"/>
        <v>93.90772784140123</v>
      </c>
      <c r="H72" s="63">
        <f t="shared" si="1"/>
        <v>-6.0922721585987745</v>
      </c>
    </row>
    <row r="73" spans="1:8" ht="15" customHeight="1">
      <c r="A73" s="328" t="s">
        <v>34</v>
      </c>
      <c r="B73" s="329"/>
      <c r="C73" s="62">
        <v>47.97</v>
      </c>
      <c r="D73" s="62">
        <v>43.36</v>
      </c>
      <c r="E73" s="67">
        <v>48.01116999999999</v>
      </c>
      <c r="F73" s="67">
        <f>'[1]Tab. B_ČR'!D81</f>
        <v>43.858880000000006</v>
      </c>
      <c r="G73" s="62">
        <f t="shared" si="0"/>
        <v>91.35140843266268</v>
      </c>
      <c r="H73" s="63">
        <f t="shared" si="1"/>
        <v>-8.64859156733732</v>
      </c>
    </row>
    <row r="74" spans="1:8" ht="15" customHeight="1">
      <c r="A74" s="328" t="s">
        <v>35</v>
      </c>
      <c r="B74" s="329"/>
      <c r="C74" s="62">
        <v>39.7</v>
      </c>
      <c r="D74" s="62">
        <v>42.51</v>
      </c>
      <c r="E74" s="67">
        <v>39.0711</v>
      </c>
      <c r="F74" s="67">
        <f>'[1]Tab. B_ČR'!D84</f>
        <v>42.885289999999976</v>
      </c>
      <c r="G74" s="62">
        <f t="shared" si="0"/>
        <v>109.76217715907659</v>
      </c>
      <c r="H74" s="63">
        <f t="shared" si="1"/>
        <v>9.762177159076586</v>
      </c>
    </row>
    <row r="75" spans="1:8" ht="15" customHeight="1">
      <c r="A75" s="328" t="s">
        <v>36</v>
      </c>
      <c r="B75" s="329"/>
      <c r="C75" s="62">
        <v>13.95</v>
      </c>
      <c r="D75" s="62">
        <v>13.62</v>
      </c>
      <c r="E75" s="67">
        <v>14.566579999999998</v>
      </c>
      <c r="F75" s="67">
        <f>'[1]Tab. B_ČR'!D85</f>
        <v>23.78851</v>
      </c>
      <c r="G75" s="62">
        <f t="shared" si="0"/>
        <v>163.30882060167863</v>
      </c>
      <c r="H75" s="63">
        <f t="shared" si="1"/>
        <v>63.30882060167863</v>
      </c>
    </row>
    <row r="76" spans="1:8" ht="15" customHeight="1">
      <c r="A76" s="328" t="s">
        <v>37</v>
      </c>
      <c r="B76" s="329"/>
      <c r="C76" s="62">
        <v>859.69</v>
      </c>
      <c r="D76" s="62">
        <v>985.81</v>
      </c>
      <c r="E76" s="62">
        <v>921.036444</v>
      </c>
      <c r="F76" s="62">
        <f>'[1]Tab. B_ČR'!D87</f>
        <v>1130.6630250000003</v>
      </c>
      <c r="G76" s="62">
        <f t="shared" si="0"/>
        <v>122.75985737215849</v>
      </c>
      <c r="H76" s="63">
        <f t="shared" si="1"/>
        <v>22.759857372158493</v>
      </c>
    </row>
    <row r="77" spans="1:8" ht="24.75" customHeight="1">
      <c r="A77" s="333" t="s">
        <v>52</v>
      </c>
      <c r="B77" s="334"/>
      <c r="C77" s="62">
        <v>0.53</v>
      </c>
      <c r="D77" s="62">
        <v>8.76</v>
      </c>
      <c r="E77" s="67">
        <v>7.2918</v>
      </c>
      <c r="F77" s="67" t="str">
        <f>'[1]Tab. B_ČR'!D93</f>
        <v>C</v>
      </c>
      <c r="G77" s="62" t="s">
        <v>49</v>
      </c>
      <c r="H77" s="71" t="s">
        <v>49</v>
      </c>
    </row>
    <row r="78" spans="1:8" ht="15" customHeight="1">
      <c r="A78" s="326" t="s">
        <v>53</v>
      </c>
      <c r="B78" s="327"/>
      <c r="C78" s="62">
        <v>131.59</v>
      </c>
      <c r="D78" s="62">
        <v>209.08</v>
      </c>
      <c r="E78" s="67">
        <v>287.85723999999993</v>
      </c>
      <c r="F78" s="67">
        <f>'[1]Tab. B_ČR'!D95</f>
        <v>191.98249</v>
      </c>
      <c r="G78" s="62">
        <f t="shared" si="0"/>
        <v>66.69364647559327</v>
      </c>
      <c r="H78" s="63">
        <f t="shared" si="1"/>
        <v>-33.30635352440673</v>
      </c>
    </row>
    <row r="79" spans="1:8" ht="26.25" customHeight="1" thickBot="1">
      <c r="A79" s="330" t="s">
        <v>39</v>
      </c>
      <c r="B79" s="331"/>
      <c r="C79" s="72">
        <v>0</v>
      </c>
      <c r="D79" s="72">
        <v>0</v>
      </c>
      <c r="E79" s="73">
        <v>11.95625</v>
      </c>
      <c r="F79" s="73">
        <f>'[1]Tab. B_ČR'!D97</f>
        <v>26.610889999999998</v>
      </c>
      <c r="G79" s="72">
        <f t="shared" si="0"/>
        <v>222.56886565603762</v>
      </c>
      <c r="H79" s="74">
        <f t="shared" si="1"/>
        <v>122.56886565603762</v>
      </c>
    </row>
    <row r="80" ht="15.75" customHeight="1">
      <c r="A80" s="8" t="s">
        <v>54</v>
      </c>
    </row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120" spans="3:7" ht="12.75">
      <c r="C120" s="15"/>
      <c r="D120" s="15"/>
      <c r="E120" s="15"/>
      <c r="F120" s="15"/>
      <c r="G120" s="15"/>
    </row>
    <row r="121" spans="1:6" s="55" customFormat="1" ht="24.75" customHeight="1" thickBot="1">
      <c r="A121" s="75" t="s">
        <v>55</v>
      </c>
      <c r="B121" s="76"/>
      <c r="C121" s="76"/>
      <c r="D121" s="77"/>
      <c r="E121" s="77"/>
      <c r="F121" s="77"/>
    </row>
    <row r="122" spans="1:6" s="55" customFormat="1" ht="66" customHeight="1">
      <c r="A122" s="34" t="s">
        <v>41</v>
      </c>
      <c r="B122" s="34"/>
      <c r="C122" s="34" t="s">
        <v>11</v>
      </c>
      <c r="D122" s="35" t="s">
        <v>56</v>
      </c>
      <c r="E122" s="8"/>
      <c r="F122" s="78"/>
    </row>
    <row r="123" spans="1:9" ht="12.75">
      <c r="A123" s="79" t="s">
        <v>13</v>
      </c>
      <c r="C123" s="80">
        <f>'[1]Tab. H_ČR'!C7*1000</f>
        <v>619603.974</v>
      </c>
      <c r="D123" s="81">
        <f>'[1]Tab. H_ČR'!D7</f>
        <v>20816.544669068662</v>
      </c>
      <c r="F123" s="78"/>
      <c r="G123" s="15"/>
      <c r="H123" s="82"/>
      <c r="I123" s="82"/>
    </row>
    <row r="124" spans="1:9" ht="12.75">
      <c r="A124" s="79" t="s">
        <v>57</v>
      </c>
      <c r="C124" s="80">
        <f>'[1]Tab. H_ČR'!C8*1000</f>
        <v>99286.25399999999</v>
      </c>
      <c r="D124" s="81">
        <f>'[1]Tab. H_ČR'!D8</f>
        <v>3335.463685623709</v>
      </c>
      <c r="F124" s="78"/>
      <c r="G124" s="15"/>
      <c r="H124" s="82"/>
      <c r="I124" s="82"/>
    </row>
    <row r="125" spans="1:9" ht="12.75">
      <c r="A125" s="79" t="s">
        <v>58</v>
      </c>
      <c r="C125" s="80">
        <f>'[1]Tab. H_ČR'!C9*1000</f>
        <v>504066.22</v>
      </c>
      <c r="D125" s="81">
        <f>'[1]Tab. H_ČR'!D9</f>
        <v>16934.87683279222</v>
      </c>
      <c r="F125" s="78"/>
      <c r="G125" s="15"/>
      <c r="H125" s="82"/>
      <c r="I125" s="82"/>
    </row>
    <row r="126" spans="1:9" ht="12.75">
      <c r="A126" s="79" t="s">
        <v>59</v>
      </c>
      <c r="C126" s="80">
        <f>'[1]Tab. H_ČR'!C11*1000</f>
        <v>9598.6</v>
      </c>
      <c r="D126" s="81">
        <f>'[1]Tab. H_ČR'!D11</f>
        <v>322.47967095918347</v>
      </c>
      <c r="F126" s="78"/>
      <c r="G126" s="15"/>
      <c r="H126" s="82"/>
      <c r="I126" s="82"/>
    </row>
    <row r="127" spans="1:9" ht="12.75">
      <c r="A127" s="79" t="s">
        <v>60</v>
      </c>
      <c r="C127" s="80">
        <f>'[1]Tab. H_ČR'!C12*1000</f>
        <v>46499.808000000005</v>
      </c>
      <c r="D127" s="81">
        <f>'[1]Tab. H_ČR'!D12</f>
        <v>1562.2322821562736</v>
      </c>
      <c r="F127" s="78"/>
      <c r="G127" s="15"/>
      <c r="H127" s="82"/>
      <c r="I127" s="82"/>
    </row>
    <row r="128" spans="1:21" ht="12.75">
      <c r="A128" s="83" t="s">
        <v>61</v>
      </c>
      <c r="C128" s="80">
        <f>'[1]Tab. H_ČR'!C14*1000</f>
        <v>11259.525</v>
      </c>
      <c r="D128" s="81">
        <f>'[1]Tab. H_ČR'!D14</f>
        <v>1248.3272692493813</v>
      </c>
      <c r="F128" s="78"/>
      <c r="G128" s="15"/>
      <c r="H128" s="82"/>
      <c r="I128" s="82"/>
      <c r="U128" s="21" t="s">
        <v>5</v>
      </c>
    </row>
    <row r="129" spans="1:9" ht="12.75">
      <c r="A129" s="83" t="s">
        <v>62</v>
      </c>
      <c r="C129" s="80">
        <f>'[1]Tab. H_ČR'!C16*1000</f>
        <v>12180.324999999999</v>
      </c>
      <c r="D129" s="81">
        <f>'[1]Tab. H_ČR'!D16</f>
        <v>3273.733417936712</v>
      </c>
      <c r="F129" s="78"/>
      <c r="G129" s="15"/>
      <c r="H129" s="82"/>
      <c r="I129" s="82"/>
    </row>
    <row r="130" spans="1:9" ht="12.75">
      <c r="A130" s="83" t="s">
        <v>27</v>
      </c>
      <c r="C130" s="80">
        <f>'[1]Tab. H_ČR'!C18*1000</f>
        <v>17469.49</v>
      </c>
      <c r="D130" s="81">
        <f>'[1]Tab. H_ČR'!D18</f>
        <v>6456.057055953181</v>
      </c>
      <c r="F130" s="78"/>
      <c r="G130" s="15"/>
      <c r="H130" s="82"/>
      <c r="I130" s="82"/>
    </row>
    <row r="131" spans="1:9" ht="12.75">
      <c r="A131" s="83" t="s">
        <v>63</v>
      </c>
      <c r="C131" s="80">
        <f>'[1]Tab. H_ČR'!C20*1000</f>
        <v>44017.37</v>
      </c>
      <c r="D131" s="81">
        <f>'[1]Tab. H_ČR'!D20</f>
        <v>1484.4358841492262</v>
      </c>
      <c r="F131" s="78"/>
      <c r="G131" s="15"/>
      <c r="H131" s="82"/>
      <c r="I131" s="82"/>
    </row>
    <row r="132" spans="1:9" ht="12.75">
      <c r="A132" s="83" t="s">
        <v>64</v>
      </c>
      <c r="C132" s="80">
        <f>'[1]Tab. H_ČR'!C21*1000</f>
        <v>117792.36999999998</v>
      </c>
      <c r="D132" s="81">
        <f>'[1]Tab. H_ČR'!D21</f>
        <v>28990.783329588583</v>
      </c>
      <c r="F132" s="78"/>
      <c r="G132" s="15"/>
      <c r="H132" s="82"/>
      <c r="I132" s="82"/>
    </row>
    <row r="133" spans="1:9" ht="12.75">
      <c r="A133" s="83" t="s">
        <v>36</v>
      </c>
      <c r="C133" s="80">
        <f>'[1]Tab. H_ČR'!C22*1000</f>
        <v>23788.51</v>
      </c>
      <c r="D133" s="81">
        <f>'[1]Tab. H_ČR'!D22</f>
        <v>2937.4052148</v>
      </c>
      <c r="F133" s="78"/>
      <c r="G133" s="15"/>
      <c r="H133" s="82"/>
      <c r="I133" s="82"/>
    </row>
    <row r="134" spans="1:9" ht="13.5" thickBot="1">
      <c r="A134" s="84" t="s">
        <v>65</v>
      </c>
      <c r="C134" s="85">
        <f>'[1]Tab. H_ČR'!C24*1000</f>
        <v>1130663.0250000004</v>
      </c>
      <c r="D134" s="86">
        <f>'[1]Tab. H_ČR'!D24</f>
        <v>7801.574872500002</v>
      </c>
      <c r="F134" s="78"/>
      <c r="G134" s="15"/>
      <c r="H134" s="82"/>
      <c r="I134" s="82"/>
    </row>
  </sheetData>
  <sheetProtection/>
  <mergeCells count="46">
    <mergeCell ref="A79:B79"/>
    <mergeCell ref="W40:Y42"/>
    <mergeCell ref="T22:V24"/>
    <mergeCell ref="Q5:S6"/>
    <mergeCell ref="A73:B73"/>
    <mergeCell ref="A74:B74"/>
    <mergeCell ref="A75:B75"/>
    <mergeCell ref="A76:B76"/>
    <mergeCell ref="A77:B77"/>
    <mergeCell ref="A78:B78"/>
    <mergeCell ref="A63:B63"/>
    <mergeCell ref="A64:B64"/>
    <mergeCell ref="A65:B65"/>
    <mergeCell ref="A66:B66"/>
    <mergeCell ref="A71:B71"/>
    <mergeCell ref="A72:B72"/>
    <mergeCell ref="A57:B57"/>
    <mergeCell ref="A58:B58"/>
    <mergeCell ref="A59:B59"/>
    <mergeCell ref="A60:B60"/>
    <mergeCell ref="A61:B61"/>
    <mergeCell ref="A62:B62"/>
    <mergeCell ref="A45:B45"/>
    <mergeCell ref="A46:B46"/>
    <mergeCell ref="A47:B47"/>
    <mergeCell ref="A48:B48"/>
    <mergeCell ref="A49:B49"/>
    <mergeCell ref="A56:B56"/>
    <mergeCell ref="A27:B27"/>
    <mergeCell ref="A37:B37"/>
    <mergeCell ref="A40:B40"/>
    <mergeCell ref="A42:B42"/>
    <mergeCell ref="A43:B43"/>
    <mergeCell ref="A44:B44"/>
    <mergeCell ref="A21:B21"/>
    <mergeCell ref="A22:B22"/>
    <mergeCell ref="A23:B23"/>
    <mergeCell ref="A24:B24"/>
    <mergeCell ref="A25:B25"/>
    <mergeCell ref="A26:B26"/>
    <mergeCell ref="A6:B6"/>
    <mergeCell ref="A7:B7"/>
    <mergeCell ref="A8:B8"/>
    <mergeCell ref="A17:E17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10001507</dc:creator>
  <cp:keywords/>
  <dc:description/>
  <cp:lastModifiedBy>10001507</cp:lastModifiedBy>
  <dcterms:created xsi:type="dcterms:W3CDTF">2014-04-10T09:00:00Z</dcterms:created>
  <dcterms:modified xsi:type="dcterms:W3CDTF">2014-04-14T07:57:48Z</dcterms:modified>
  <cp:category/>
  <cp:version/>
  <cp:contentType/>
  <cp:contentStatus/>
</cp:coreProperties>
</file>