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8775" windowHeight="4005" activeTab="0"/>
  </bookViews>
  <sheets>
    <sheet name="MP MZe 24 142_Příloha č_1" sheetId="1" r:id="rId1"/>
  </sheets>
  <definedNames>
    <definedName name="_xlnm.Print_Area" localSheetId="0">'MP MZe 24 142_Příloha č_1'!$A$1:$Z$44</definedName>
    <definedName name="VZOR_TAB1" localSheetId="0">'MP MZe 24 142_Příloha č_1'!$A$1:$L$43</definedName>
    <definedName name="VZOR_TAB2" localSheetId="0">'MP MZe 24 142_Příloha č_1'!$M$1:$Z$43</definedName>
    <definedName name="VZOR_TAB3" localSheetId="0">'MP MZe 24 142_Příloha č_1'!$M$44:$Z$76</definedName>
  </definedNames>
  <calcPr fullCalcOnLoad="1"/>
</workbook>
</file>

<file path=xl/sharedStrings.xml><?xml version="1.0" encoding="utf-8"?>
<sst xmlns="http://schemas.openxmlformats.org/spreadsheetml/2006/main" count="240" uniqueCount="173">
  <si>
    <t>KALKULACE NÁKLADŮ NA PITNOU A NA ODKANALIZOVANOU VODU</t>
  </si>
  <si>
    <t>Tabulka č.:</t>
  </si>
  <si>
    <t>IČO:</t>
  </si>
  <si>
    <t xml:space="preserve"> </t>
  </si>
  <si>
    <t xml:space="preserve">Organizace  (název):  </t>
  </si>
  <si>
    <t xml:space="preserve">  V  Z  O  R</t>
  </si>
  <si>
    <t xml:space="preserve">   Organizace  (název):  </t>
  </si>
  <si>
    <t xml:space="preserve">   Dílčí celek  (místo):       </t>
  </si>
  <si>
    <t>S o u h r n n á  k a l k u l a c e   v mil. Kč</t>
  </si>
  <si>
    <t xml:space="preserve">*) Doplněk u vody pitné </t>
  </si>
  <si>
    <t xml:space="preserve">  (plán)</t>
  </si>
  <si>
    <t>Voda pitná</t>
  </si>
  <si>
    <t>ř.1.1 surová v. (v mil.Kč)</t>
  </si>
  <si>
    <t>Voda</t>
  </si>
  <si>
    <t>Řádek</t>
  </si>
  <si>
    <t>T e x t</t>
  </si>
  <si>
    <t xml:space="preserve">Metodické a </t>
  </si>
  <si>
    <t>z toho:  podzemní voda</t>
  </si>
  <si>
    <t xml:space="preserve">Měrná </t>
  </si>
  <si>
    <t xml:space="preserve">Poznámka </t>
  </si>
  <si>
    <t>pitná</t>
  </si>
  <si>
    <t>Skutečnost</t>
  </si>
  <si>
    <t>cenové vlivy</t>
  </si>
  <si>
    <t>Plán</t>
  </si>
  <si>
    <t>2002 (skut.)</t>
  </si>
  <si>
    <t>2003 (plán)</t>
  </si>
  <si>
    <t>jednotka</t>
  </si>
  <si>
    <t>vč.čišť.</t>
  </si>
  <si>
    <t>1.</t>
  </si>
  <si>
    <t>11.</t>
  </si>
  <si>
    <t>Úplné vlastní náklady  (N)</t>
  </si>
  <si>
    <t>mil. Kč</t>
  </si>
  <si>
    <t xml:space="preserve"> = ř.8.</t>
  </si>
  <si>
    <t>1.1.</t>
  </si>
  <si>
    <t xml:space="preserve"> - surová voda celkem  *)</t>
  </si>
  <si>
    <t>12.</t>
  </si>
  <si>
    <t>Kalkulační zisk    (Z)</t>
  </si>
  <si>
    <t>1.2.</t>
  </si>
  <si>
    <t xml:space="preserve"> - chemikálie</t>
  </si>
  <si>
    <t>12.a</t>
  </si>
  <si>
    <t xml:space="preserve">   - podíl z úplných vlastních nákladů</t>
  </si>
  <si>
    <t>%</t>
  </si>
  <si>
    <t xml:space="preserve">    ř.12/ř.11</t>
  </si>
  <si>
    <t>1.3.</t>
  </si>
  <si>
    <t xml:space="preserve"> - ostatní materiál</t>
  </si>
  <si>
    <t>13.</t>
  </si>
  <si>
    <t>Celkem úplné vlastní náklady + zisk</t>
  </si>
  <si>
    <t xml:space="preserve">    ř.11 + ř.12</t>
  </si>
  <si>
    <t>2.</t>
  </si>
  <si>
    <t>Přímé mzdy</t>
  </si>
  <si>
    <t>14.</t>
  </si>
  <si>
    <t>mil. m3</t>
  </si>
  <si>
    <t xml:space="preserve"> = ř.9d, ř.9i</t>
  </si>
  <si>
    <t>3.</t>
  </si>
  <si>
    <t>Ostatní přímé náklady</t>
  </si>
  <si>
    <t>14.1.</t>
  </si>
  <si>
    <t>z toho: domácnosti  (Qd)</t>
  </si>
  <si>
    <t xml:space="preserve"> = ř.9e, ř.9j</t>
  </si>
  <si>
    <t>3.1.</t>
  </si>
  <si>
    <t xml:space="preserve"> - odpisy hmotného majetku</t>
  </si>
  <si>
    <t>14.2.</t>
  </si>
  <si>
    <t xml:space="preserve">             ostatní  (Qo)</t>
  </si>
  <si>
    <t xml:space="preserve">    ř.14 - ř.14.1</t>
  </si>
  <si>
    <t>3.2.</t>
  </si>
  <si>
    <t xml:space="preserve"> - opravy hmotného majetku</t>
  </si>
  <si>
    <t>15.</t>
  </si>
  <si>
    <t>PRŮMĚRNÁ CENA   (C)</t>
  </si>
  <si>
    <t>Kč/m3</t>
  </si>
  <si>
    <t xml:space="preserve">    ř.13/ř.14</t>
  </si>
  <si>
    <t>3.3.</t>
  </si>
  <si>
    <t xml:space="preserve"> - zdravotní a sociální pojištění</t>
  </si>
  <si>
    <t>3.4.</t>
  </si>
  <si>
    <t xml:space="preserve"> - poplatky za vypoušť.odpad.vod</t>
  </si>
  <si>
    <t>15.1.</t>
  </si>
  <si>
    <t>CENA PRO DOMÁCNOSTI   (Cd)</t>
  </si>
  <si>
    <t xml:space="preserve"> = ř.15</t>
  </si>
  <si>
    <t>3.5.</t>
  </si>
  <si>
    <t xml:space="preserve"> - elektrická energie</t>
  </si>
  <si>
    <t>15.2.</t>
  </si>
  <si>
    <t>CENA PRO OSTATNÍ   (Co)</t>
  </si>
  <si>
    <t>3.6.</t>
  </si>
  <si>
    <t xml:space="preserve"> - nájemné za užív.hmot.majetku</t>
  </si>
  <si>
    <t>3.7.</t>
  </si>
  <si>
    <t xml:space="preserve"> - ostatní</t>
  </si>
  <si>
    <t>5.</t>
  </si>
  <si>
    <t>Výrobní režie</t>
  </si>
  <si>
    <t>V. pitná</t>
  </si>
  <si>
    <t>V. odkanal.</t>
  </si>
  <si>
    <r>
      <t>Způsob výpočtu pevné sl.</t>
    </r>
    <r>
      <rPr>
        <b/>
        <i/>
        <vertAlign val="superscript"/>
        <sz val="8"/>
        <color indexed="8"/>
        <rFont val="Arial CE"/>
        <family val="2"/>
      </rPr>
      <t>1)</t>
    </r>
  </si>
  <si>
    <t>6.</t>
  </si>
  <si>
    <t>Správní režie</t>
  </si>
  <si>
    <t>V.pitná</t>
  </si>
  <si>
    <t>7.</t>
  </si>
  <si>
    <t>Poddodávky</t>
  </si>
  <si>
    <t xml:space="preserve">16.    </t>
  </si>
  <si>
    <t>Pevná složka  (ÚVN + zisk)</t>
  </si>
  <si>
    <t>z řádku 13</t>
  </si>
  <si>
    <t>8.</t>
  </si>
  <si>
    <t>Úplné vlastní náklady</t>
  </si>
  <si>
    <t xml:space="preserve">16.a </t>
  </si>
  <si>
    <t>- podíl z celkových ÚVN a zisku</t>
  </si>
  <si>
    <t xml:space="preserve">    ř.16/ř.13</t>
  </si>
  <si>
    <t>9.</t>
  </si>
  <si>
    <t>DOPLŇUJÍCÍ ÚDAJE :</t>
  </si>
  <si>
    <t xml:space="preserve"> 17. </t>
  </si>
  <si>
    <t>Pohyblivá složka  (ÚVN + zisk)</t>
  </si>
  <si>
    <t>ř.13 - ř.16</t>
  </si>
  <si>
    <t>a)</t>
  </si>
  <si>
    <t>Počet pracovníků</t>
  </si>
  <si>
    <t xml:space="preserve">17.a </t>
  </si>
  <si>
    <t>z toho:     úplné vlastní náklady (Np)</t>
  </si>
  <si>
    <t>ř.11 * (1 - ř.16a)</t>
  </si>
  <si>
    <t>b)</t>
  </si>
  <si>
    <t>Pořizovací cena hmotného majetku</t>
  </si>
  <si>
    <t xml:space="preserve">17.b </t>
  </si>
  <si>
    <t xml:space="preserve">                 kalkulační zisk   (Zp)</t>
  </si>
  <si>
    <t>ř.17 - ř.17a</t>
  </si>
  <si>
    <r>
      <t>1)</t>
    </r>
    <r>
      <rPr>
        <i/>
        <sz val="7.5"/>
        <rFont val="Arial CE"/>
        <family val="0"/>
      </rPr>
      <t>Označení způsobu výpočtu</t>
    </r>
  </si>
  <si>
    <t>c)</t>
  </si>
  <si>
    <t>Zůstatková cena hmotného majetku</t>
  </si>
  <si>
    <t xml:space="preserve">18.    </t>
  </si>
  <si>
    <t xml:space="preserve">    ř.17/ř.14</t>
  </si>
  <si>
    <r>
      <t xml:space="preserve">   pevné slož. pism.</t>
    </r>
    <r>
      <rPr>
        <i/>
        <u val="single"/>
        <sz val="7.5"/>
        <rFont val="Arial CE"/>
        <family val="0"/>
      </rPr>
      <t>a</t>
    </r>
    <r>
      <rPr>
        <i/>
        <sz val="7.5"/>
        <rFont val="Arial CE"/>
        <family val="0"/>
      </rPr>
      <t>,</t>
    </r>
    <r>
      <rPr>
        <i/>
        <u val="single"/>
        <sz val="7.5"/>
        <rFont val="Arial CE"/>
        <family val="0"/>
      </rPr>
      <t>b</t>
    </r>
    <r>
      <rPr>
        <i/>
        <sz val="7.5"/>
        <rFont val="Arial CE"/>
        <family val="0"/>
      </rPr>
      <t xml:space="preserve"> nebo </t>
    </r>
    <r>
      <rPr>
        <i/>
        <u val="single"/>
        <sz val="7.5"/>
        <rFont val="Arial CE"/>
        <family val="0"/>
      </rPr>
      <t>c</t>
    </r>
  </si>
  <si>
    <t>d)</t>
  </si>
  <si>
    <t>Voda fakturovaná v mil.m3</t>
  </si>
  <si>
    <t>X</t>
  </si>
  <si>
    <t>18.1.</t>
  </si>
  <si>
    <t xml:space="preserve"> = ř.18</t>
  </si>
  <si>
    <t xml:space="preserve">   dle vyhl.k zák.č. 274/2002 Sb.</t>
  </si>
  <si>
    <t>e)</t>
  </si>
  <si>
    <t>z toho: domácnosti</t>
  </si>
  <si>
    <t>18.2.</t>
  </si>
  <si>
    <t xml:space="preserve">   (viz § 32, odst.1 vyhlášky)</t>
  </si>
  <si>
    <t>f)</t>
  </si>
  <si>
    <t>Voda předaná v mil.m3</t>
  </si>
  <si>
    <t>Poznámka:</t>
  </si>
  <si>
    <t>g)</t>
  </si>
  <si>
    <t>Voda převzatá v mil.m3</t>
  </si>
  <si>
    <t xml:space="preserve">  </t>
  </si>
  <si>
    <t>h)</t>
  </si>
  <si>
    <t>Voda vyrobená v mil.m3</t>
  </si>
  <si>
    <t>z toho : z vody povrchové</t>
  </si>
  <si>
    <t>i)</t>
  </si>
  <si>
    <t>j)</t>
  </si>
  <si>
    <t>k)</t>
  </si>
  <si>
    <t>Voda čištěná v mil.m3</t>
  </si>
  <si>
    <t>10.</t>
  </si>
  <si>
    <t>JEDNOT. NÁKLADY  v Kč/m3</t>
  </si>
  <si>
    <t>Vypracoval:</t>
  </si>
  <si>
    <t>Datum:</t>
  </si>
  <si>
    <t>Kontroloval:</t>
  </si>
  <si>
    <t>Schválil:</t>
  </si>
  <si>
    <t>Telefon:</t>
  </si>
  <si>
    <t>(ředit.,stat.zást.)</t>
  </si>
  <si>
    <t>PŘEHLED  SKUTEČNĚ  REALIZOVANÝCH CEN V LETECH 2002 - 2003     ( v Kč/m3 )</t>
  </si>
  <si>
    <t xml:space="preserve">  Voda odpadní odvedená</t>
  </si>
  <si>
    <t xml:space="preserve">Propočet cen pitné a odpadní odvedené vody </t>
  </si>
  <si>
    <t>Rok 20..</t>
  </si>
  <si>
    <t xml:space="preserve">odpadní  </t>
  </si>
  <si>
    <t>odvedená</t>
  </si>
  <si>
    <t>Voda faktur. pitná a užitk., odpadní odved.(Q)</t>
  </si>
  <si>
    <t>* )  PROPOČET CEN PITNÉ A ODPADNÍ  ODVEDENÉ VODY NA ROK 20….  (modifikace při uplatnění dvousložkové ceny)</t>
  </si>
  <si>
    <t>V.odpadní</t>
  </si>
  <si>
    <t>V.odpadní odvedená faktur.v mil.m3</t>
  </si>
  <si>
    <t>Materiál a náklady na energie</t>
  </si>
  <si>
    <t>Příloha č. 1</t>
  </si>
  <si>
    <t xml:space="preserve">     strana 1</t>
  </si>
  <si>
    <t xml:space="preserve">   strana 2</t>
  </si>
  <si>
    <t>PROPOČET CEN PITNÉ A ODPADNÍ ODVEDENÉ VODY</t>
  </si>
  <si>
    <t xml:space="preserve">   Dílčí celek  (místo):                  </t>
  </si>
  <si>
    <t>CENA PRO DOMÁCNOSTI   (Cdp)- pohyblivá sl.</t>
  </si>
  <si>
    <t>PRŮMĚRNÁ CENA  (Cp)        - pohyblivá složka</t>
  </si>
  <si>
    <t>CENA PRO OSTATNÍ  (Cdo)          - pohyblivá sl.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</si>
</sst>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_-* #,##0.000\ _K_č_s_-;\-* #,##0.000\ _K_č_s_-;_-* &quot;-&quot;??\ _K_č_s_-;_-@_-"/>
    <numFmt numFmtId="178" formatCode="_-* #,##0.0\ _K_č_s_-;\-* #,##0.0\ _K_č_s_-;_-* &quot;-&quot;??\ _K_č_s_-;_-@_-"/>
    <numFmt numFmtId="179" formatCode="_-* #,##0\ _K_č_s_-;\-* #,##0\ _K_č_s_-;_-* &quot;-&quot;??\ _K_č_s_-;_-@_-"/>
    <numFmt numFmtId="180" formatCode="_-* #,##0.0000\ _K_č_s_-;\-* #,##0.0000\ _K_č_s_-;_-* &quot;-&quot;??\ _K_č_s_-;_-@_-"/>
    <numFmt numFmtId="181" formatCode="_-* #,##0.00000\ _K_č_s_-;\-* #,##0.00000\ _K_č_s_-;_-* &quot;-&quot;??\ _K_č_s_-;_-@_-"/>
    <numFmt numFmtId="182" formatCode="_-* #,##0.000000\ _K_č_s_-;\-* #,##0.000000\ _K_č_s_-;_-* &quot;-&quot;??\ _K_č_s_-;_-@_-"/>
    <numFmt numFmtId="183" formatCode="dd/mm/yy"/>
    <numFmt numFmtId="184" formatCode="d/mmmm\ yyyy"/>
    <numFmt numFmtId="185" formatCode="d/m/yy"/>
    <numFmt numFmtId="186" formatCode="d/m/yy\ h:mm"/>
    <numFmt numFmtId="187" formatCode="#,##0.00,\K\ \č;\-#,##0.00,\K\ \č"/>
    <numFmt numFmtId="188" formatCode="#,##0.00\K\ \č\-###0.00,\K\č"/>
    <numFmt numFmtId="189" formatCode="#,##0.00\ &quot;Kčs&quot;\ ;\-#,##0.00\ &quot;Kčs&quot;"/>
    <numFmt numFmtId="190" formatCode="_-* #,##0.00000000\ _K_č_s_-;\-* #,##0.00000000\ _K_č_s_-;_-* &quot;-&quot;????????\ _K_č_s_-;_-@_-"/>
    <numFmt numFmtId="191" formatCode="_-* #,##0.000000\ _K_č_s_-;\-* #,##0.000000\ _K_č_s_-;_-* &quot;-&quot;??????\ _K_č_s_-;_-@_-"/>
    <numFmt numFmtId="192" formatCode="_-* #,##0.000\ _K_č_s_-;\-* #,##0.000\ _K_č_s_-;_-* &quot;-&quot;???\ _K_č_s_-;_-@_-"/>
    <numFmt numFmtId="193" formatCode="_-* #,##0.000\ &quot;Kčs&quot;_-;\-* #,##0.000\ &quot;Kčs&quot;_-;_-* &quot;-&quot;???\ &quot;Kčs&quot;_-;_-@_-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2"/>
    </font>
    <font>
      <b/>
      <i/>
      <sz val="10"/>
      <color indexed="9"/>
      <name val="Arial CE"/>
      <family val="2"/>
    </font>
    <font>
      <b/>
      <sz val="10"/>
      <color indexed="9"/>
      <name val="Arial CE"/>
      <family val="2"/>
    </font>
    <font>
      <sz val="12"/>
      <name val="Arial CE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0"/>
    </font>
    <font>
      <b/>
      <sz val="8"/>
      <name val="Arial CE"/>
      <family val="0"/>
    </font>
    <font>
      <b/>
      <i/>
      <sz val="8"/>
      <color indexed="10"/>
      <name val="Arial CE"/>
      <family val="0"/>
    </font>
    <font>
      <b/>
      <sz val="8"/>
      <color indexed="10"/>
      <name val="Arial CE"/>
      <family val="0"/>
    </font>
    <font>
      <i/>
      <sz val="9"/>
      <color indexed="9"/>
      <name val="Arial CE"/>
      <family val="2"/>
    </font>
    <font>
      <b/>
      <i/>
      <sz val="9"/>
      <color indexed="10"/>
      <name val="Arial CE"/>
      <family val="0"/>
    </font>
    <font>
      <b/>
      <sz val="9"/>
      <color indexed="10"/>
      <name val="Arial CE"/>
      <family val="0"/>
    </font>
    <font>
      <b/>
      <u val="single"/>
      <sz val="8"/>
      <color indexed="8"/>
      <name val="Arial CE"/>
      <family val="2"/>
    </font>
    <font>
      <b/>
      <i/>
      <sz val="9"/>
      <color indexed="12"/>
      <name val="Arial CE"/>
      <family val="2"/>
    </font>
    <font>
      <i/>
      <sz val="10"/>
      <color indexed="8"/>
      <name val="Arial CE"/>
      <family val="2"/>
    </font>
    <font>
      <sz val="10"/>
      <color indexed="11"/>
      <name val="Arial CE"/>
      <family val="2"/>
    </font>
    <font>
      <b/>
      <i/>
      <sz val="8"/>
      <color indexed="9"/>
      <name val="Arial CE"/>
      <family val="0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b/>
      <i/>
      <sz val="10"/>
      <color indexed="10"/>
      <name val="Arial CE"/>
      <family val="2"/>
    </font>
    <font>
      <sz val="8"/>
      <color indexed="9"/>
      <name val="Arial CE"/>
      <family val="0"/>
    </font>
    <font>
      <b/>
      <i/>
      <sz val="8"/>
      <color indexed="8"/>
      <name val="Arial CE"/>
      <family val="2"/>
    </font>
    <font>
      <b/>
      <i/>
      <vertAlign val="superscript"/>
      <sz val="8"/>
      <color indexed="8"/>
      <name val="Arial CE"/>
      <family val="2"/>
    </font>
    <font>
      <i/>
      <vertAlign val="superscript"/>
      <sz val="8"/>
      <name val="Arial CE"/>
      <family val="2"/>
    </font>
    <font>
      <i/>
      <sz val="7.5"/>
      <name val="Arial CE"/>
      <family val="0"/>
    </font>
    <font>
      <sz val="7.5"/>
      <name val="Arial CE"/>
      <family val="2"/>
    </font>
    <font>
      <i/>
      <u val="single"/>
      <sz val="7.5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6" fillId="2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1" fontId="0" fillId="3" borderId="0" xfId="0" applyNumberForma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8" fillId="3" borderId="0" xfId="0" applyFont="1" applyFill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2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 applyProtection="1">
      <alignment/>
      <protection locked="0"/>
    </xf>
    <xf numFmtId="0" fontId="9" fillId="0" borderId="2" xfId="0" applyFont="1" applyBorder="1" applyAlignment="1">
      <alignment horizontal="center"/>
    </xf>
    <xf numFmtId="49" fontId="10" fillId="3" borderId="2" xfId="0" applyNumberFormat="1" applyFont="1" applyFill="1" applyBorder="1" applyAlignment="1">
      <alignment horizontal="left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15" fillId="0" borderId="0" xfId="0" applyFont="1" applyAlignment="1">
      <alignment/>
    </xf>
    <xf numFmtId="0" fontId="14" fillId="4" borderId="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center"/>
    </xf>
    <xf numFmtId="0" fontId="18" fillId="3" borderId="3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/>
    </xf>
    <xf numFmtId="171" fontId="7" fillId="3" borderId="3" xfId="16" applyNumberFormat="1" applyFont="1" applyFill="1" applyBorder="1" applyAlignment="1">
      <alignment horizontal="left"/>
    </xf>
    <xf numFmtId="171" fontId="17" fillId="5" borderId="3" xfId="16" applyNumberFormat="1" applyFont="1" applyFill="1" applyBorder="1" applyAlignment="1" applyProtection="1">
      <alignment/>
      <protection locked="0"/>
    </xf>
    <xf numFmtId="0" fontId="18" fillId="3" borderId="4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10" fontId="7" fillId="3" borderId="4" xfId="19" applyNumberFormat="1" applyFont="1" applyFill="1" applyBorder="1" applyAlignment="1">
      <alignment horizontal="center"/>
    </xf>
    <xf numFmtId="10" fontId="7" fillId="3" borderId="8" xfId="19" applyNumberFormat="1" applyFont="1" applyFill="1" applyBorder="1" applyAlignment="1">
      <alignment horizontal="center"/>
    </xf>
    <xf numFmtId="171" fontId="7" fillId="3" borderId="4" xfId="16" applyNumberFormat="1" applyFont="1" applyFill="1" applyBorder="1" applyAlignment="1">
      <alignment horizontal="left"/>
    </xf>
    <xf numFmtId="171" fontId="7" fillId="3" borderId="9" xfId="16" applyNumberFormat="1" applyFont="1" applyFill="1" applyBorder="1" applyAlignment="1">
      <alignment horizontal="left"/>
    </xf>
    <xf numFmtId="0" fontId="19" fillId="3" borderId="10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20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171" fontId="20" fillId="3" borderId="10" xfId="16" applyNumberFormat="1" applyFont="1" applyFill="1" applyBorder="1" applyAlignment="1">
      <alignment horizontal="left"/>
    </xf>
    <xf numFmtId="171" fontId="20" fillId="3" borderId="12" xfId="16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/>
    </xf>
    <xf numFmtId="171" fontId="17" fillId="3" borderId="3" xfId="16" applyNumberFormat="1" applyFont="1" applyFill="1" applyBorder="1" applyAlignment="1" applyProtection="1">
      <alignment/>
      <protection locked="0"/>
    </xf>
    <xf numFmtId="0" fontId="21" fillId="4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/>
      <protection locked="0"/>
    </xf>
    <xf numFmtId="0" fontId="22" fillId="6" borderId="8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6" fillId="7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>
      <alignment/>
    </xf>
    <xf numFmtId="0" fontId="22" fillId="6" borderId="3" xfId="0" applyFont="1" applyFill="1" applyBorder="1" applyAlignment="1">
      <alignment horizontal="center"/>
    </xf>
    <xf numFmtId="14" fontId="6" fillId="7" borderId="3" xfId="0" applyNumberFormat="1" applyFont="1" applyFill="1" applyBorder="1" applyAlignment="1" applyProtection="1">
      <alignment/>
      <protection locked="0"/>
    </xf>
    <xf numFmtId="0" fontId="6" fillId="6" borderId="13" xfId="0" applyFont="1" applyFill="1" applyBorder="1" applyAlignment="1">
      <alignment/>
    </xf>
    <xf numFmtId="0" fontId="0" fillId="0" borderId="0" xfId="0" applyBorder="1" applyAlignment="1">
      <alignment/>
    </xf>
    <xf numFmtId="0" fontId="27" fillId="6" borderId="0" xfId="0" applyFont="1" applyFill="1" applyBorder="1" applyAlignment="1">
      <alignment/>
    </xf>
    <xf numFmtId="0" fontId="6" fillId="7" borderId="3" xfId="0" applyFont="1" applyFill="1" applyBorder="1" applyAlignment="1" applyProtection="1">
      <alignment/>
      <protection locked="0"/>
    </xf>
    <xf numFmtId="0" fontId="22" fillId="6" borderId="8" xfId="0" applyFont="1" applyFill="1" applyBorder="1" applyAlignment="1">
      <alignment horizontal="center"/>
    </xf>
    <xf numFmtId="0" fontId="26" fillId="7" borderId="2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/>
    </xf>
    <xf numFmtId="0" fontId="6" fillId="7" borderId="4" xfId="0" applyFont="1" applyFill="1" applyBorder="1" applyAlignment="1" applyProtection="1">
      <alignment/>
      <protection locked="0"/>
    </xf>
    <xf numFmtId="0" fontId="6" fillId="6" borderId="14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8" fillId="8" borderId="15" xfId="0" applyFont="1" applyFill="1" applyBorder="1" applyAlignment="1">
      <alignment horizontal="centerContinuous"/>
    </xf>
    <xf numFmtId="0" fontId="29" fillId="8" borderId="16" xfId="0" applyFont="1" applyFill="1" applyBorder="1" applyAlignment="1">
      <alignment horizontal="centerContinuous"/>
    </xf>
    <xf numFmtId="0" fontId="28" fillId="8" borderId="17" xfId="0" applyFont="1" applyFill="1" applyBorder="1" applyAlignment="1">
      <alignment horizontal="centerContinuous"/>
    </xf>
    <xf numFmtId="0" fontId="28" fillId="8" borderId="18" xfId="0" applyFont="1" applyFill="1" applyBorder="1" applyAlignment="1">
      <alignment horizontal="centerContinuous"/>
    </xf>
    <xf numFmtId="0" fontId="28" fillId="8" borderId="19" xfId="0" applyFont="1" applyFill="1" applyBorder="1" applyAlignment="1">
      <alignment horizontal="centerContinuous"/>
    </xf>
    <xf numFmtId="0" fontId="30" fillId="8" borderId="20" xfId="0" applyFont="1" applyFill="1" applyBorder="1" applyAlignment="1">
      <alignment horizontal="centerContinuous"/>
    </xf>
    <xf numFmtId="0" fontId="28" fillId="8" borderId="21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192" fontId="7" fillId="2" borderId="2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14" fillId="4" borderId="24" xfId="0" applyFont="1" applyFill="1" applyBorder="1" applyAlignment="1">
      <alignment horizontal="center"/>
    </xf>
    <xf numFmtId="0" fontId="32" fillId="4" borderId="25" xfId="0" applyFont="1" applyFill="1" applyBorder="1" applyAlignment="1">
      <alignment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33" fillId="8" borderId="15" xfId="0" applyFont="1" applyFill="1" applyBorder="1" applyAlignment="1">
      <alignment horizontal="centerContinuous"/>
    </xf>
    <xf numFmtId="0" fontId="6" fillId="8" borderId="16" xfId="0" applyFont="1" applyFill="1" applyBorder="1" applyAlignment="1">
      <alignment horizontal="centerContinuous"/>
    </xf>
    <xf numFmtId="0" fontId="13" fillId="4" borderId="28" xfId="0" applyFont="1" applyFill="1" applyBorder="1" applyAlignment="1">
      <alignment horizontal="left"/>
    </xf>
    <xf numFmtId="0" fontId="32" fillId="4" borderId="1" xfId="0" applyFont="1" applyFill="1" applyBorder="1" applyAlignment="1">
      <alignment/>
    </xf>
    <xf numFmtId="0" fontId="13" fillId="4" borderId="6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right"/>
    </xf>
    <xf numFmtId="0" fontId="33" fillId="9" borderId="21" xfId="0" applyFont="1" applyFill="1" applyBorder="1" applyAlignment="1">
      <alignment horizontal="centerContinuous"/>
    </xf>
    <xf numFmtId="0" fontId="33" fillId="8" borderId="22" xfId="0" applyFont="1" applyFill="1" applyBorder="1" applyAlignment="1">
      <alignment horizontal="center"/>
    </xf>
    <xf numFmtId="16" fontId="16" fillId="6" borderId="24" xfId="0" applyNumberFormat="1" applyFont="1" applyFill="1" applyBorder="1" applyAlignment="1">
      <alignment horizontal="center"/>
    </xf>
    <xf numFmtId="16" fontId="16" fillId="6" borderId="29" xfId="0" applyNumberFormat="1" applyFont="1" applyFill="1" applyBorder="1" applyAlignment="1">
      <alignment horizontal="left"/>
    </xf>
    <xf numFmtId="0" fontId="7" fillId="3" borderId="25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0" fontId="18" fillId="3" borderId="2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171" fontId="17" fillId="5" borderId="27" xfId="16" applyNumberFormat="1" applyFont="1" applyFill="1" applyBorder="1" applyAlignment="1" applyProtection="1">
      <alignment/>
      <protection locked="0"/>
    </xf>
    <xf numFmtId="171" fontId="17" fillId="5" borderId="30" xfId="16" applyNumberFormat="1" applyFont="1" applyFill="1" applyBorder="1" applyAlignment="1" applyProtection="1">
      <alignment/>
      <protection locked="0"/>
    </xf>
    <xf numFmtId="0" fontId="18" fillId="3" borderId="31" xfId="0" applyFont="1" applyFill="1" applyBorder="1" applyAlignment="1">
      <alignment horizontal="center"/>
    </xf>
    <xf numFmtId="49" fontId="18" fillId="3" borderId="4" xfId="0" applyNumberFormat="1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10" fontId="7" fillId="3" borderId="32" xfId="19" applyNumberFormat="1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16" fontId="16" fillId="6" borderId="10" xfId="0" applyNumberFormat="1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34" xfId="0" applyFill="1" applyBorder="1" applyAlignment="1">
      <alignment/>
    </xf>
    <xf numFmtId="0" fontId="18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71" fontId="7" fillId="3" borderId="12" xfId="19" applyNumberFormat="1" applyFont="1" applyFill="1" applyBorder="1" applyAlignment="1">
      <alignment horizontal="center"/>
    </xf>
    <xf numFmtId="171" fontId="7" fillId="3" borderId="35" xfId="19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Continuous"/>
    </xf>
    <xf numFmtId="0" fontId="7" fillId="3" borderId="20" xfId="0" applyFont="1" applyFill="1" applyBorder="1" applyAlignment="1">
      <alignment horizontal="centerContinuous"/>
    </xf>
    <xf numFmtId="16" fontId="16" fillId="6" borderId="3" xfId="0" applyNumberFormat="1" applyFont="1" applyFill="1" applyBorder="1" applyAlignment="1">
      <alignment horizontal="left"/>
    </xf>
    <xf numFmtId="0" fontId="19" fillId="3" borderId="0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71" fontId="7" fillId="3" borderId="9" xfId="19" applyNumberFormat="1" applyFont="1" applyFill="1" applyBorder="1" applyAlignment="1">
      <alignment horizontal="center"/>
    </xf>
    <xf numFmtId="171" fontId="7" fillId="3" borderId="36" xfId="19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" fontId="16" fillId="6" borderId="4" xfId="0" applyNumberFormat="1" applyFont="1" applyFill="1" applyBorder="1" applyAlignment="1">
      <alignment horizontal="left"/>
    </xf>
    <xf numFmtId="0" fontId="19" fillId="3" borderId="2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171" fontId="7" fillId="3" borderId="8" xfId="19" applyNumberFormat="1" applyFont="1" applyFill="1" applyBorder="1" applyAlignment="1">
      <alignment horizontal="center"/>
    </xf>
    <xf numFmtId="171" fontId="7" fillId="3" borderId="32" xfId="19" applyNumberFormat="1" applyFont="1" applyFill="1" applyBorder="1" applyAlignment="1">
      <alignment horizontal="center"/>
    </xf>
    <xf numFmtId="0" fontId="35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20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/>
    </xf>
    <xf numFmtId="171" fontId="20" fillId="3" borderId="35" xfId="16" applyNumberFormat="1" applyFont="1" applyFill="1" applyBorder="1" applyAlignment="1">
      <alignment horizontal="left"/>
    </xf>
    <xf numFmtId="0" fontId="36" fillId="0" borderId="19" xfId="0" applyFont="1" applyBorder="1" applyAlignment="1">
      <alignment/>
    </xf>
    <xf numFmtId="171" fontId="7" fillId="3" borderId="36" xfId="16" applyNumberFormat="1" applyFont="1" applyFill="1" applyBorder="1" applyAlignment="1">
      <alignment horizontal="left"/>
    </xf>
    <xf numFmtId="0" fontId="18" fillId="3" borderId="5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7" xfId="0" applyFont="1" applyFill="1" applyBorder="1" applyAlignment="1">
      <alignment horizontal="center"/>
    </xf>
    <xf numFmtId="49" fontId="7" fillId="3" borderId="5" xfId="16" applyNumberFormat="1" applyFont="1" applyFill="1" applyBorder="1" applyAlignment="1">
      <alignment/>
    </xf>
    <xf numFmtId="171" fontId="7" fillId="3" borderId="7" xfId="16" applyNumberFormat="1" applyFont="1" applyFill="1" applyBorder="1" applyAlignment="1">
      <alignment horizontal="left"/>
    </xf>
    <xf numFmtId="171" fontId="7" fillId="3" borderId="37" xfId="16" applyNumberFormat="1" applyFont="1" applyFill="1" applyBorder="1" applyAlignment="1">
      <alignment horizontal="left"/>
    </xf>
    <xf numFmtId="0" fontId="36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7" fillId="2" borderId="0" xfId="0" applyFont="1" applyFill="1" applyAlignment="1">
      <alignment/>
    </xf>
    <xf numFmtId="0" fontId="18" fillId="3" borderId="28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40" xfId="0" applyFont="1" applyFill="1" applyBorder="1" applyAlignment="1">
      <alignment/>
    </xf>
    <xf numFmtId="0" fontId="13" fillId="4" borderId="41" xfId="0" applyFont="1" applyFill="1" applyBorder="1" applyAlignment="1">
      <alignment/>
    </xf>
    <xf numFmtId="0" fontId="13" fillId="4" borderId="41" xfId="0" applyFont="1" applyFill="1" applyBorder="1" applyAlignment="1">
      <alignment horizontal="left"/>
    </xf>
    <xf numFmtId="0" fontId="13" fillId="4" borderId="42" xfId="0" applyFont="1" applyFill="1" applyBorder="1" applyAlignment="1">
      <alignment/>
    </xf>
    <xf numFmtId="0" fontId="14" fillId="4" borderId="33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171" fontId="17" fillId="7" borderId="20" xfId="16" applyFont="1" applyFill="1" applyBorder="1" applyAlignment="1" applyProtection="1">
      <alignment/>
      <protection locked="0"/>
    </xf>
    <xf numFmtId="16" fontId="17" fillId="6" borderId="33" xfId="0" applyNumberFormat="1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171" fontId="17" fillId="6" borderId="18" xfId="16" applyFont="1" applyFill="1" applyBorder="1" applyAlignment="1">
      <alignment/>
    </xf>
    <xf numFmtId="0" fontId="16" fillId="6" borderId="31" xfId="0" applyFont="1" applyFill="1" applyBorder="1" applyAlignment="1">
      <alignment horizontal="center"/>
    </xf>
    <xf numFmtId="171" fontId="17" fillId="7" borderId="18" xfId="16" applyFont="1" applyFill="1" applyBorder="1" applyAlignment="1" applyProtection="1">
      <alignment/>
      <protection locked="0"/>
    </xf>
    <xf numFmtId="0" fontId="16" fillId="6" borderId="33" xfId="0" applyFont="1" applyFill="1" applyBorder="1" applyAlignment="1">
      <alignment horizontal="center"/>
    </xf>
    <xf numFmtId="171" fontId="17" fillId="6" borderId="20" xfId="16" applyFont="1" applyFill="1" applyBorder="1" applyAlignment="1">
      <alignment/>
    </xf>
    <xf numFmtId="0" fontId="17" fillId="6" borderId="33" xfId="0" applyFont="1" applyFill="1" applyBorder="1" applyAlignment="1">
      <alignment horizontal="center"/>
    </xf>
    <xf numFmtId="0" fontId="22" fillId="6" borderId="31" xfId="0" applyFont="1" applyFill="1" applyBorder="1" applyAlignment="1">
      <alignment horizontal="center"/>
    </xf>
    <xf numFmtId="171" fontId="23" fillId="7" borderId="18" xfId="16" applyFont="1" applyFill="1" applyBorder="1" applyAlignment="1" applyProtection="1">
      <alignment/>
      <protection locked="0"/>
    </xf>
    <xf numFmtId="171" fontId="17" fillId="6" borderId="20" xfId="16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/>
    </xf>
    <xf numFmtId="171" fontId="25" fillId="6" borderId="43" xfId="16" applyFont="1" applyFill="1" applyBorder="1" applyAlignment="1">
      <alignment/>
    </xf>
    <xf numFmtId="0" fontId="13" fillId="4" borderId="15" xfId="0" applyFont="1" applyFill="1" applyBorder="1" applyAlignment="1">
      <alignment horizontal="center"/>
    </xf>
    <xf numFmtId="0" fontId="13" fillId="4" borderId="29" xfId="0" applyFont="1" applyFill="1" applyBorder="1" applyAlignment="1">
      <alignment/>
    </xf>
    <xf numFmtId="0" fontId="13" fillId="4" borderId="25" xfId="0" applyFont="1" applyFill="1" applyBorder="1" applyAlignment="1">
      <alignment/>
    </xf>
    <xf numFmtId="0" fontId="13" fillId="4" borderId="25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4" fillId="4" borderId="42" xfId="0" applyFont="1" applyFill="1" applyBorder="1" applyAlignment="1">
      <alignment/>
    </xf>
    <xf numFmtId="0" fontId="14" fillId="4" borderId="19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8" fillId="3" borderId="29" xfId="0" applyFont="1" applyFill="1" applyBorder="1" applyAlignment="1">
      <alignment/>
    </xf>
    <xf numFmtId="0" fontId="18" fillId="3" borderId="25" xfId="0" applyFont="1" applyFill="1" applyBorder="1" applyAlignment="1">
      <alignment/>
    </xf>
    <xf numFmtId="0" fontId="0" fillId="3" borderId="25" xfId="0" applyFill="1" applyBorder="1" applyAlignment="1">
      <alignment/>
    </xf>
    <xf numFmtId="0" fontId="18" fillId="3" borderId="29" xfId="0" applyFont="1" applyFill="1" applyBorder="1" applyAlignment="1">
      <alignment horizontal="center"/>
    </xf>
    <xf numFmtId="0" fontId="7" fillId="3" borderId="29" xfId="0" applyFont="1" applyFill="1" applyBorder="1" applyAlignment="1">
      <alignment/>
    </xf>
    <xf numFmtId="171" fontId="7" fillId="3" borderId="29" xfId="16" applyNumberFormat="1" applyFont="1" applyFill="1" applyBorder="1" applyAlignment="1">
      <alignment horizontal="left"/>
    </xf>
    <xf numFmtId="171" fontId="7" fillId="3" borderId="30" xfId="16" applyNumberFormat="1" applyFont="1" applyFill="1" applyBorder="1" applyAlignment="1">
      <alignment horizontal="left"/>
    </xf>
    <xf numFmtId="16" fontId="16" fillId="6" borderId="19" xfId="0" applyNumberFormat="1" applyFont="1" applyFill="1" applyBorder="1" applyAlignment="1">
      <alignment horizontal="center"/>
    </xf>
    <xf numFmtId="171" fontId="17" fillId="5" borderId="36" xfId="16" applyNumberFormat="1" applyFont="1" applyFill="1" applyBorder="1" applyAlignment="1" applyProtection="1">
      <alignment/>
      <protection locked="0"/>
    </xf>
    <xf numFmtId="0" fontId="16" fillId="6" borderId="17" xfId="0" applyFont="1" applyFill="1" applyBorder="1" applyAlignment="1">
      <alignment horizontal="center"/>
    </xf>
    <xf numFmtId="16" fontId="16" fillId="6" borderId="17" xfId="0" applyNumberFormat="1" applyFont="1" applyFill="1" applyBorder="1" applyAlignment="1">
      <alignment horizontal="center"/>
    </xf>
    <xf numFmtId="171" fontId="7" fillId="3" borderId="32" xfId="16" applyNumberFormat="1" applyFont="1" applyFill="1" applyBorder="1" applyAlignment="1">
      <alignment horizontal="left"/>
    </xf>
    <xf numFmtId="16" fontId="16" fillId="6" borderId="17" xfId="0" applyNumberFormat="1" applyFont="1" applyFill="1" applyBorder="1" applyAlignment="1">
      <alignment horizontal="center"/>
    </xf>
    <xf numFmtId="16" fontId="19" fillId="6" borderId="44" xfId="0" applyNumberFormat="1" applyFont="1" applyFill="1" applyBorder="1" applyAlignment="1">
      <alignment horizontal="center"/>
    </xf>
    <xf numFmtId="171" fontId="17" fillId="3" borderId="36" xfId="16" applyNumberFormat="1" applyFont="1" applyFill="1" applyBorder="1" applyAlignment="1" applyProtection="1">
      <alignment/>
      <protection locked="0"/>
    </xf>
    <xf numFmtId="16" fontId="16" fillId="6" borderId="19" xfId="0" applyNumberFormat="1" applyFont="1" applyFill="1" applyBorder="1" applyAlignment="1">
      <alignment horizontal="center"/>
    </xf>
    <xf numFmtId="16" fontId="16" fillId="6" borderId="38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71" fontId="7" fillId="3" borderId="5" xfId="16" applyNumberFormat="1" applyFont="1" applyFill="1" applyBorder="1" applyAlignment="1">
      <alignment horizontal="left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171" fontId="17" fillId="6" borderId="8" xfId="16" applyFont="1" applyFill="1" applyBorder="1" applyAlignment="1">
      <alignment/>
    </xf>
    <xf numFmtId="171" fontId="17" fillId="6" borderId="9" xfId="16" applyFont="1" applyFill="1" applyBorder="1" applyAlignment="1">
      <alignment/>
    </xf>
    <xf numFmtId="171" fontId="17" fillId="6" borderId="9" xfId="16" applyFont="1" applyFill="1" applyBorder="1" applyAlignment="1">
      <alignment horizontal="center"/>
    </xf>
    <xf numFmtId="171" fontId="17" fillId="6" borderId="8" xfId="16" applyFont="1" applyFill="1" applyBorder="1" applyAlignment="1">
      <alignment horizontal="center"/>
    </xf>
    <xf numFmtId="171" fontId="23" fillId="6" borderId="8" xfId="16" applyFont="1" applyFill="1" applyBorder="1" applyAlignment="1">
      <alignment/>
    </xf>
    <xf numFmtId="171" fontId="25" fillId="6" borderId="47" xfId="16" applyFont="1" applyFill="1" applyBorder="1" applyAlignment="1">
      <alignment horizontal="center"/>
    </xf>
    <xf numFmtId="0" fontId="13" fillId="4" borderId="12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right"/>
    </xf>
    <xf numFmtId="0" fontId="16" fillId="6" borderId="24" xfId="0" applyFont="1" applyFill="1" applyBorder="1" applyAlignment="1">
      <alignment horizontal="center"/>
    </xf>
    <xf numFmtId="193" fontId="7" fillId="2" borderId="48" xfId="0" applyNumberFormat="1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171" fontId="17" fillId="7" borderId="13" xfId="16" applyFont="1" applyFill="1" applyBorder="1" applyAlignment="1" applyProtection="1">
      <alignment/>
      <protection locked="0"/>
    </xf>
    <xf numFmtId="171" fontId="17" fillId="7" borderId="13" xfId="16" applyFont="1" applyFill="1" applyBorder="1" applyAlignment="1" applyProtection="1">
      <alignment/>
      <protection locked="0"/>
    </xf>
    <xf numFmtId="171" fontId="17" fillId="6" borderId="14" xfId="16" applyFont="1" applyFill="1" applyBorder="1" applyAlignment="1">
      <alignment/>
    </xf>
    <xf numFmtId="171" fontId="17" fillId="7" borderId="14" xfId="16" applyFont="1" applyFill="1" applyBorder="1" applyAlignment="1" applyProtection="1">
      <alignment/>
      <protection locked="0"/>
    </xf>
    <xf numFmtId="171" fontId="17" fillId="6" borderId="13" xfId="16" applyFont="1" applyFill="1" applyBorder="1" applyAlignment="1">
      <alignment/>
    </xf>
    <xf numFmtId="171" fontId="23" fillId="7" borderId="14" xfId="16" applyFont="1" applyFill="1" applyBorder="1" applyAlignment="1" applyProtection="1">
      <alignment/>
      <protection locked="0"/>
    </xf>
    <xf numFmtId="171" fontId="17" fillId="6" borderId="13" xfId="16" applyFont="1" applyFill="1" applyBorder="1" applyAlignment="1">
      <alignment horizontal="center"/>
    </xf>
    <xf numFmtId="171" fontId="25" fillId="6" borderId="49" xfId="16" applyFont="1" applyFill="1" applyBorder="1" applyAlignment="1">
      <alignment/>
    </xf>
    <xf numFmtId="171" fontId="17" fillId="7" borderId="36" xfId="16" applyFont="1" applyFill="1" applyBorder="1" applyAlignment="1" applyProtection="1">
      <alignment/>
      <protection locked="0"/>
    </xf>
    <xf numFmtId="171" fontId="17" fillId="7" borderId="36" xfId="16" applyFont="1" applyFill="1" applyBorder="1" applyAlignment="1" applyProtection="1">
      <alignment/>
      <protection locked="0"/>
    </xf>
    <xf numFmtId="171" fontId="17" fillId="6" borderId="32" xfId="16" applyFont="1" applyFill="1" applyBorder="1" applyAlignment="1">
      <alignment/>
    </xf>
    <xf numFmtId="171" fontId="17" fillId="7" borderId="32" xfId="16" applyFont="1" applyFill="1" applyBorder="1" applyAlignment="1" applyProtection="1">
      <alignment/>
      <protection locked="0"/>
    </xf>
    <xf numFmtId="171" fontId="17" fillId="6" borderId="36" xfId="16" applyFont="1" applyFill="1" applyBorder="1" applyAlignment="1">
      <alignment/>
    </xf>
    <xf numFmtId="171" fontId="23" fillId="7" borderId="32" xfId="16" applyFont="1" applyFill="1" applyBorder="1" applyAlignment="1" applyProtection="1">
      <alignment/>
      <protection locked="0"/>
    </xf>
    <xf numFmtId="171" fontId="17" fillId="6" borderId="36" xfId="16" applyFont="1" applyFill="1" applyBorder="1" applyAlignment="1">
      <alignment horizontal="center"/>
    </xf>
    <xf numFmtId="171" fontId="17" fillId="6" borderId="32" xfId="16" applyFont="1" applyFill="1" applyBorder="1" applyAlignment="1">
      <alignment horizontal="center"/>
    </xf>
    <xf numFmtId="171" fontId="25" fillId="6" borderId="22" xfId="16" applyFont="1" applyFill="1" applyBorder="1" applyAlignment="1">
      <alignment/>
    </xf>
    <xf numFmtId="0" fontId="13" fillId="4" borderId="50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171" fontId="17" fillId="7" borderId="33" xfId="16" applyFont="1" applyFill="1" applyBorder="1" applyAlignment="1" applyProtection="1">
      <alignment/>
      <protection locked="0"/>
    </xf>
    <xf numFmtId="171" fontId="17" fillId="7" borderId="33" xfId="16" applyFont="1" applyFill="1" applyBorder="1" applyAlignment="1" applyProtection="1">
      <alignment/>
      <protection locked="0"/>
    </xf>
    <xf numFmtId="171" fontId="17" fillId="6" borderId="31" xfId="16" applyFont="1" applyFill="1" applyBorder="1" applyAlignment="1">
      <alignment/>
    </xf>
    <xf numFmtId="171" fontId="17" fillId="7" borderId="31" xfId="16" applyFont="1" applyFill="1" applyBorder="1" applyAlignment="1" applyProtection="1">
      <alignment/>
      <protection locked="0"/>
    </xf>
    <xf numFmtId="171" fontId="17" fillId="6" borderId="33" xfId="16" applyFont="1" applyFill="1" applyBorder="1" applyAlignment="1">
      <alignment/>
    </xf>
    <xf numFmtId="171" fontId="23" fillId="7" borderId="31" xfId="16" applyFont="1" applyFill="1" applyBorder="1" applyAlignment="1" applyProtection="1">
      <alignment/>
      <protection locked="0"/>
    </xf>
    <xf numFmtId="171" fontId="17" fillId="6" borderId="33" xfId="16" applyFont="1" applyFill="1" applyBorder="1" applyAlignment="1">
      <alignment horizontal="center"/>
    </xf>
    <xf numFmtId="171" fontId="25" fillId="6" borderId="21" xfId="16" applyFont="1" applyFill="1" applyBorder="1" applyAlignment="1">
      <alignment/>
    </xf>
    <xf numFmtId="171" fontId="17" fillId="6" borderId="14" xfId="16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left"/>
    </xf>
    <xf numFmtId="0" fontId="16" fillId="6" borderId="36" xfId="0" applyFont="1" applyFill="1" applyBorder="1" applyAlignment="1">
      <alignment horizontal="left"/>
    </xf>
    <xf numFmtId="0" fontId="17" fillId="6" borderId="36" xfId="0" applyFont="1" applyFill="1" applyBorder="1" applyAlignment="1">
      <alignment horizontal="left"/>
    </xf>
    <xf numFmtId="0" fontId="17" fillId="6" borderId="32" xfId="0" applyFont="1" applyFill="1" applyBorder="1" applyAlignment="1">
      <alignment horizontal="left"/>
    </xf>
    <xf numFmtId="0" fontId="16" fillId="6" borderId="32" xfId="0" applyFont="1" applyFill="1" applyBorder="1" applyAlignment="1">
      <alignment horizontal="left"/>
    </xf>
    <xf numFmtId="0" fontId="16" fillId="6" borderId="36" xfId="0" applyFont="1" applyFill="1" applyBorder="1" applyAlignment="1">
      <alignment horizontal="left"/>
    </xf>
    <xf numFmtId="0" fontId="22" fillId="6" borderId="32" xfId="0" applyFont="1" applyFill="1" applyBorder="1" applyAlignment="1">
      <alignment horizontal="left"/>
    </xf>
    <xf numFmtId="0" fontId="24" fillId="6" borderId="36" xfId="0" applyFont="1" applyFill="1" applyBorder="1" applyAlignment="1">
      <alignment horizontal="left"/>
    </xf>
    <xf numFmtId="0" fontId="25" fillId="6" borderId="22" xfId="0" applyFont="1" applyFill="1" applyBorder="1" applyAlignment="1">
      <alignment horizontal="left"/>
    </xf>
    <xf numFmtId="0" fontId="19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18" fillId="3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8" fillId="3" borderId="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4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BreakPreview" zoomScale="60" workbookViewId="0" topLeftCell="A1">
      <selection activeCell="S15" sqref="S15"/>
    </sheetView>
  </sheetViews>
  <sheetFormatPr defaultColWidth="9.00390625" defaultRowHeight="12.75"/>
  <cols>
    <col min="3" max="3" width="10.375" style="2" customWidth="1"/>
    <col min="4" max="4" width="25.125" style="0" customWidth="1"/>
    <col min="5" max="5" width="13.125" style="0" customWidth="1"/>
    <col min="6" max="6" width="12.375" style="0" customWidth="1"/>
    <col min="7" max="7" width="13.625" style="0" customWidth="1"/>
    <col min="8" max="10" width="12.375" style="0" customWidth="1"/>
    <col min="11" max="12" width="10.00390625" style="0" customWidth="1"/>
    <col min="14" max="14" width="8.375" style="0" customWidth="1"/>
    <col min="15" max="15" width="10.00390625" style="0" customWidth="1"/>
    <col min="16" max="16" width="11.125" style="0" customWidth="1"/>
    <col min="17" max="17" width="10.75390625" style="0" customWidth="1"/>
    <col min="18" max="18" width="11.125" style="0" customWidth="1"/>
    <col min="19" max="19" width="11.25390625" style="0" customWidth="1"/>
    <col min="20" max="23" width="10.75390625" style="0" customWidth="1"/>
    <col min="24" max="24" width="12.75390625" style="0" customWidth="1"/>
    <col min="25" max="25" width="12.625" style="0" customWidth="1"/>
    <col min="26" max="26" width="12.125" style="0" customWidth="1"/>
  </cols>
  <sheetData>
    <row r="1" spans="3:27" ht="12.75">
      <c r="C1" s="288" t="s">
        <v>0</v>
      </c>
      <c r="D1" s="282"/>
      <c r="E1" s="282"/>
      <c r="F1" s="282"/>
      <c r="G1" s="282"/>
      <c r="H1" s="1"/>
      <c r="I1" s="1"/>
      <c r="J1" s="2" t="s">
        <v>3</v>
      </c>
      <c r="K1" s="3" t="s">
        <v>138</v>
      </c>
      <c r="L1" s="224" t="s">
        <v>165</v>
      </c>
      <c r="P1" s="287" t="s">
        <v>168</v>
      </c>
      <c r="Q1" s="282"/>
      <c r="R1" s="282"/>
      <c r="S1" s="282"/>
      <c r="T1" s="282"/>
      <c r="U1" s="282"/>
      <c r="V1" s="282"/>
      <c r="W1" s="2" t="s">
        <v>3</v>
      </c>
      <c r="X1" s="5" t="str">
        <f>K1</f>
        <v>  </v>
      </c>
      <c r="Y1" s="6"/>
      <c r="Z1" s="224" t="s">
        <v>165</v>
      </c>
      <c r="AA1" s="7"/>
    </row>
    <row r="2" spans="1:26" s="7" customFormat="1" ht="12.75">
      <c r="A2"/>
      <c r="C2" s="8"/>
      <c r="E2" s="9"/>
      <c r="J2" s="6" t="s">
        <v>3</v>
      </c>
      <c r="L2" s="225" t="s">
        <v>166</v>
      </c>
      <c r="M2"/>
      <c r="N2"/>
      <c r="P2" s="10">
        <f>IF(C2=0,"",C2)</f>
      </c>
      <c r="W2" s="6"/>
      <c r="X2" s="6"/>
      <c r="Y2" s="6"/>
      <c r="Z2" s="225" t="s">
        <v>167</v>
      </c>
    </row>
    <row r="3" spans="3:27" ht="12.75">
      <c r="C3" s="11"/>
      <c r="D3" s="12" t="s">
        <v>2</v>
      </c>
      <c r="E3" s="13" t="s">
        <v>3</v>
      </c>
      <c r="F3" s="14"/>
      <c r="G3" s="15" t="s">
        <v>4</v>
      </c>
      <c r="H3" s="16" t="s">
        <v>5</v>
      </c>
      <c r="I3" s="17"/>
      <c r="J3" s="18"/>
      <c r="K3" s="18" t="s">
        <v>3</v>
      </c>
      <c r="P3" s="11"/>
      <c r="Q3" s="12" t="s">
        <v>2</v>
      </c>
      <c r="R3" s="12"/>
      <c r="S3" s="12"/>
      <c r="T3" s="18" t="s">
        <v>3</v>
      </c>
      <c r="U3" s="12" t="s">
        <v>6</v>
      </c>
      <c r="V3" s="15"/>
      <c r="W3" s="19" t="str">
        <f>IF(H3=0,"",H3)</f>
        <v>  V  Z  O  R</v>
      </c>
      <c r="X3" s="17"/>
      <c r="Y3" s="18"/>
      <c r="AA3" s="7"/>
    </row>
    <row r="4" spans="3:25" ht="13.5" thickBot="1">
      <c r="C4" s="20"/>
      <c r="D4" s="21"/>
      <c r="E4" s="22"/>
      <c r="F4" s="23"/>
      <c r="G4" s="24" t="s">
        <v>169</v>
      </c>
      <c r="H4" s="25"/>
      <c r="I4" s="22"/>
      <c r="J4" s="22"/>
      <c r="K4" s="18"/>
      <c r="P4" s="26"/>
      <c r="Q4" s="27">
        <f>IF(D4=0,"",D4)</f>
      </c>
      <c r="R4" s="27"/>
      <c r="S4" s="27"/>
      <c r="T4" s="28"/>
      <c r="U4" s="29" t="s">
        <v>7</v>
      </c>
      <c r="V4" s="30"/>
      <c r="W4" s="31">
        <f>IF(H4=0,"",H4)</f>
      </c>
      <c r="X4" s="18"/>
      <c r="Y4" s="18"/>
    </row>
    <row r="5" spans="1:26" s="7" customFormat="1" ht="14.25" customHeight="1">
      <c r="A5"/>
      <c r="C5" s="168"/>
      <c r="D5" s="169"/>
      <c r="E5" s="170"/>
      <c r="F5" s="171" t="s">
        <v>8</v>
      </c>
      <c r="G5" s="170"/>
      <c r="H5" s="170"/>
      <c r="I5" s="170"/>
      <c r="J5" s="172"/>
      <c r="K5" s="88" t="s">
        <v>9</v>
      </c>
      <c r="L5" s="89"/>
      <c r="M5"/>
      <c r="N5"/>
      <c r="P5" s="191"/>
      <c r="Q5" s="192" t="s">
        <v>156</v>
      </c>
      <c r="R5" s="193"/>
      <c r="S5" s="193"/>
      <c r="T5" s="193"/>
      <c r="U5" s="194"/>
      <c r="V5" s="195" t="s">
        <v>157</v>
      </c>
      <c r="W5" s="196" t="s">
        <v>10</v>
      </c>
      <c r="X5" s="33"/>
      <c r="Y5" s="18"/>
      <c r="Z5" s="18"/>
    </row>
    <row r="6" spans="1:26" s="34" customFormat="1" ht="15">
      <c r="A6"/>
      <c r="C6" s="173"/>
      <c r="D6" s="267"/>
      <c r="E6" s="289" t="s">
        <v>11</v>
      </c>
      <c r="F6" s="290"/>
      <c r="G6" s="291"/>
      <c r="H6" s="289" t="s">
        <v>155</v>
      </c>
      <c r="I6" s="290"/>
      <c r="J6" s="291"/>
      <c r="K6" s="90" t="s">
        <v>12</v>
      </c>
      <c r="L6" s="91"/>
      <c r="M6"/>
      <c r="N6"/>
      <c r="P6" s="197"/>
      <c r="Q6" s="39"/>
      <c r="R6" s="37"/>
      <c r="S6" s="37"/>
      <c r="T6" s="36"/>
      <c r="U6" s="40"/>
      <c r="V6" s="32" t="s">
        <v>13</v>
      </c>
      <c r="W6" s="198" t="s">
        <v>13</v>
      </c>
      <c r="X6" s="18"/>
      <c r="Y6" s="18"/>
      <c r="Z6" s="13"/>
    </row>
    <row r="7" spans="3:26" ht="12.75">
      <c r="C7" s="173" t="s">
        <v>14</v>
      </c>
      <c r="D7" s="268" t="s">
        <v>15</v>
      </c>
      <c r="E7" s="238">
        <v>2002</v>
      </c>
      <c r="F7" s="227" t="s">
        <v>16</v>
      </c>
      <c r="G7" s="198">
        <v>2003</v>
      </c>
      <c r="H7" s="256">
        <v>2002</v>
      </c>
      <c r="I7" s="234" t="s">
        <v>16</v>
      </c>
      <c r="J7" s="174">
        <v>2003</v>
      </c>
      <c r="K7" s="92" t="s">
        <v>17</v>
      </c>
      <c r="L7" s="93"/>
      <c r="P7" s="197" t="s">
        <v>14</v>
      </c>
      <c r="Q7" s="38"/>
      <c r="R7" s="35" t="s">
        <v>15</v>
      </c>
      <c r="S7" s="35"/>
      <c r="T7" s="32" t="s">
        <v>18</v>
      </c>
      <c r="U7" s="32" t="s">
        <v>19</v>
      </c>
      <c r="V7" s="32" t="s">
        <v>20</v>
      </c>
      <c r="W7" s="199" t="s">
        <v>158</v>
      </c>
      <c r="X7" s="18"/>
      <c r="Y7" s="18"/>
      <c r="Z7" s="13"/>
    </row>
    <row r="8" spans="3:26" ht="13.5" thickBot="1">
      <c r="C8" s="226"/>
      <c r="D8" s="269"/>
      <c r="E8" s="43" t="s">
        <v>21</v>
      </c>
      <c r="F8" s="46" t="s">
        <v>22</v>
      </c>
      <c r="G8" s="201" t="s">
        <v>23</v>
      </c>
      <c r="H8" s="257" t="s">
        <v>21</v>
      </c>
      <c r="I8" s="235" t="s">
        <v>22</v>
      </c>
      <c r="J8" s="175" t="s">
        <v>23</v>
      </c>
      <c r="K8" s="94" t="s">
        <v>24</v>
      </c>
      <c r="L8" s="95" t="s">
        <v>25</v>
      </c>
      <c r="P8" s="200"/>
      <c r="Q8" s="44"/>
      <c r="R8" s="41"/>
      <c r="S8" s="41"/>
      <c r="T8" s="42" t="s">
        <v>26</v>
      </c>
      <c r="U8" s="42"/>
      <c r="V8" s="45"/>
      <c r="W8" s="201" t="s">
        <v>159</v>
      </c>
      <c r="X8" s="18"/>
      <c r="Y8" s="18"/>
      <c r="Z8" s="13"/>
    </row>
    <row r="9" spans="3:26" s="7" customFormat="1" ht="15">
      <c r="C9" s="236" t="s">
        <v>28</v>
      </c>
      <c r="D9" s="270" t="s">
        <v>164</v>
      </c>
      <c r="E9" s="239"/>
      <c r="F9" s="229">
        <f>IF(F25="","",G9-E9)</f>
      </c>
      <c r="G9" s="247"/>
      <c r="H9" s="258"/>
      <c r="I9" s="229">
        <f>IF(I25="","",J9-H9)</f>
      </c>
      <c r="J9" s="177"/>
      <c r="K9" s="78"/>
      <c r="L9" s="78"/>
      <c r="M9"/>
      <c r="N9"/>
      <c r="O9" s="34"/>
      <c r="P9" s="202" t="s">
        <v>29</v>
      </c>
      <c r="Q9" s="203" t="s">
        <v>30</v>
      </c>
      <c r="R9" s="204"/>
      <c r="S9" s="205"/>
      <c r="T9" s="206" t="s">
        <v>31</v>
      </c>
      <c r="U9" s="207" t="s">
        <v>32</v>
      </c>
      <c r="V9" s="208">
        <f>IF(G25=0,"",G25)</f>
      </c>
      <c r="W9" s="209">
        <f>IF(J25=0,"",J25)</f>
      </c>
      <c r="X9" s="18"/>
      <c r="Y9" s="18"/>
      <c r="Z9" s="9"/>
    </row>
    <row r="10" spans="3:26" s="7" customFormat="1" ht="12.75">
      <c r="C10" s="178" t="s">
        <v>33</v>
      </c>
      <c r="D10" s="271" t="s">
        <v>34</v>
      </c>
      <c r="E10" s="240"/>
      <c r="F10" s="229">
        <f>IF(F25="","",G10-E10)</f>
      </c>
      <c r="G10" s="248"/>
      <c r="H10" s="259"/>
      <c r="I10" s="229">
        <f>IF(I25="","",J10-H10)</f>
      </c>
      <c r="J10" s="177"/>
      <c r="K10" s="237"/>
      <c r="L10" s="96"/>
      <c r="M10"/>
      <c r="N10"/>
      <c r="P10" s="210" t="s">
        <v>35</v>
      </c>
      <c r="Q10" s="47" t="s">
        <v>36</v>
      </c>
      <c r="R10" s="48"/>
      <c r="S10" s="48"/>
      <c r="T10" s="49" t="s">
        <v>31</v>
      </c>
      <c r="U10" s="50"/>
      <c r="V10" s="52"/>
      <c r="W10" s="211"/>
      <c r="X10" s="18"/>
      <c r="Y10" s="18"/>
      <c r="Z10" s="9"/>
    </row>
    <row r="11" spans="3:25" s="7" customFormat="1" ht="12.75">
      <c r="C11" s="178" t="s">
        <v>37</v>
      </c>
      <c r="D11" s="271" t="s">
        <v>38</v>
      </c>
      <c r="E11" s="240"/>
      <c r="F11" s="229">
        <f>IF(F25="","",IF(OR(E11="?",G11="?"),"?",G11-E11))</f>
      </c>
      <c r="G11" s="248"/>
      <c r="H11" s="259"/>
      <c r="I11" s="229">
        <f>IF(I25="","",IF(OR(H11="?",J11="?"),"?",J11-H11))</f>
      </c>
      <c r="J11" s="177"/>
      <c r="K11"/>
      <c r="L11"/>
      <c r="M11"/>
      <c r="N11"/>
      <c r="P11" s="212" t="s">
        <v>39</v>
      </c>
      <c r="Q11" s="53" t="s">
        <v>40</v>
      </c>
      <c r="R11" s="54"/>
      <c r="S11" s="54"/>
      <c r="T11" s="55" t="s">
        <v>41</v>
      </c>
      <c r="U11" s="56" t="s">
        <v>42</v>
      </c>
      <c r="V11" s="57">
        <f>IF(V9="","",V10/V9)</f>
      </c>
      <c r="W11" s="125">
        <f>IF(W9="","",W10/W9)</f>
      </c>
      <c r="X11" s="18"/>
      <c r="Y11" s="18"/>
    </row>
    <row r="12" spans="3:25" s="7" customFormat="1" ht="12.75">
      <c r="C12" s="179" t="s">
        <v>43</v>
      </c>
      <c r="D12" s="272" t="s">
        <v>44</v>
      </c>
      <c r="E12" s="241">
        <f>IF(E9=0,"",IF(E11="?",E9-E10,E9-E10-E11))</f>
      </c>
      <c r="F12" s="228">
        <f>IF(F25="","",G12-E12)</f>
      </c>
      <c r="G12" s="249">
        <f>IF(G9=0,"",IF(G11="?",G9-G10,G9-G10-G11))</f>
      </c>
      <c r="H12" s="260">
        <f>IF(H9=0,"",IF(H11="?",H9-H10,H9-H10-H11))</f>
      </c>
      <c r="I12" s="228">
        <f>IF(I25="","",J12-H12)</f>
      </c>
      <c r="J12" s="180">
        <f>IF(J9=0,"",IF(J11="?",J9-J10,J9-J10-J11))</f>
      </c>
      <c r="K12"/>
      <c r="M12"/>
      <c r="N12"/>
      <c r="P12" s="213" t="s">
        <v>45</v>
      </c>
      <c r="Q12" s="53" t="s">
        <v>46</v>
      </c>
      <c r="R12" s="54"/>
      <c r="S12" s="54"/>
      <c r="T12" s="55" t="s">
        <v>31</v>
      </c>
      <c r="U12" s="56" t="s">
        <v>47</v>
      </c>
      <c r="V12" s="59">
        <f>IF(AND(V9="",V10=0),"",V9+V10)</f>
      </c>
      <c r="W12" s="214">
        <f>IF(AND(W9="",W10=0),"",W9+W10)</f>
      </c>
      <c r="X12" s="18"/>
      <c r="Y12" s="18"/>
    </row>
    <row r="13" spans="3:25" s="7" customFormat="1" ht="12.75">
      <c r="C13" s="181" t="s">
        <v>48</v>
      </c>
      <c r="D13" s="273" t="s">
        <v>49</v>
      </c>
      <c r="E13" s="242"/>
      <c r="F13" s="228">
        <f>IF(F25="","",G13-E13)</f>
      </c>
      <c r="G13" s="250"/>
      <c r="H13" s="261"/>
      <c r="I13" s="228">
        <f>IF(I25="","",J13-H13)</f>
      </c>
      <c r="J13" s="182"/>
      <c r="K13"/>
      <c r="M13"/>
      <c r="N13"/>
      <c r="P13" s="176" t="s">
        <v>50</v>
      </c>
      <c r="Q13" s="47" t="s">
        <v>160</v>
      </c>
      <c r="R13" s="48"/>
      <c r="S13" s="48"/>
      <c r="T13" s="49" t="s">
        <v>51</v>
      </c>
      <c r="U13" s="50" t="s">
        <v>52</v>
      </c>
      <c r="V13" s="51">
        <f>IF(G30=0,"",G30)</f>
      </c>
      <c r="W13" s="157">
        <f>IF(J36=0,"",J36)</f>
      </c>
      <c r="X13" s="18"/>
      <c r="Y13" s="18"/>
    </row>
    <row r="14" spans="3:25" s="7" customFormat="1" ht="12.75">
      <c r="C14" s="183" t="s">
        <v>53</v>
      </c>
      <c r="D14" s="274" t="s">
        <v>54</v>
      </c>
      <c r="E14" s="243">
        <f>IF(E25=0,"",E25-E9-E13-E22-E23-E24)</f>
      </c>
      <c r="F14" s="229">
        <f>IF(F25="","",G14-E14)</f>
      </c>
      <c r="G14" s="251">
        <f>IF(G25=0,"",G25-G9-G13-G22-G23-G24)</f>
      </c>
      <c r="H14" s="262">
        <f>IF(H25=0,"",H25-H9-H13-H22-H23-H24)</f>
      </c>
      <c r="I14" s="229">
        <f>IF(I25="","",J14-H14)</f>
      </c>
      <c r="J14" s="184">
        <f>IF(J25=0,"",J25-J9-J13-J22-J23-J24)</f>
      </c>
      <c r="K14"/>
      <c r="M14"/>
      <c r="N14"/>
      <c r="P14" s="210" t="s">
        <v>55</v>
      </c>
      <c r="Q14" s="47" t="s">
        <v>56</v>
      </c>
      <c r="R14" s="48"/>
      <c r="S14" s="48"/>
      <c r="T14" s="49" t="s">
        <v>51</v>
      </c>
      <c r="U14" s="50" t="s">
        <v>57</v>
      </c>
      <c r="V14" s="51">
        <f>IF(G30=0,"",G31)</f>
      </c>
      <c r="W14" s="157">
        <f>IF(J36=0,"",J37)</f>
      </c>
      <c r="X14" s="18"/>
      <c r="Y14" s="18"/>
    </row>
    <row r="15" spans="3:25" s="7" customFormat="1" ht="12.75">
      <c r="C15" s="178" t="s">
        <v>58</v>
      </c>
      <c r="D15" s="271" t="s">
        <v>59</v>
      </c>
      <c r="E15" s="240"/>
      <c r="F15" s="229">
        <f>IF(F25="","",G15-E15)</f>
      </c>
      <c r="G15" s="248"/>
      <c r="H15" s="259"/>
      <c r="I15" s="229">
        <f>IF(I25="","",J15-H15)</f>
      </c>
      <c r="J15" s="177"/>
      <c r="K15"/>
      <c r="M15"/>
      <c r="N15"/>
      <c r="O15"/>
      <c r="P15" s="215" t="s">
        <v>60</v>
      </c>
      <c r="Q15" s="53" t="s">
        <v>61</v>
      </c>
      <c r="R15" s="54"/>
      <c r="S15" s="54"/>
      <c r="T15" s="55" t="s">
        <v>51</v>
      </c>
      <c r="U15" s="56" t="s">
        <v>62</v>
      </c>
      <c r="V15" s="59">
        <f>IF(G30=0,"",V13-V14)</f>
      </c>
      <c r="W15" s="214">
        <f>IF(J36=0,"",W13-W14)</f>
      </c>
      <c r="X15" s="18"/>
      <c r="Y15" s="18"/>
    </row>
    <row r="16" spans="3:25" s="7" customFormat="1" ht="12.75">
      <c r="C16" s="185" t="s">
        <v>63</v>
      </c>
      <c r="D16" s="271" t="s">
        <v>64</v>
      </c>
      <c r="E16" s="240"/>
      <c r="F16" s="229">
        <f>IF(F25="","",G16-E16)</f>
      </c>
      <c r="G16" s="248"/>
      <c r="H16" s="259"/>
      <c r="I16" s="229">
        <f>IF(I25="","",J16-H16)</f>
      </c>
      <c r="J16" s="177"/>
      <c r="K16"/>
      <c r="M16"/>
      <c r="N16"/>
      <c r="P16" s="216" t="s">
        <v>65</v>
      </c>
      <c r="Q16" s="61" t="s">
        <v>66</v>
      </c>
      <c r="R16" s="62"/>
      <c r="S16" s="62"/>
      <c r="T16" s="63" t="s">
        <v>67</v>
      </c>
      <c r="U16" s="64" t="s">
        <v>68</v>
      </c>
      <c r="V16" s="65">
        <f>IF(V13="","",V12/V13)</f>
      </c>
      <c r="W16" s="155">
        <f>IF(W13="","",W12/W13)</f>
      </c>
      <c r="X16" s="18"/>
      <c r="Y16" s="18"/>
    </row>
    <row r="17" spans="3:25" s="7" customFormat="1" ht="12.75">
      <c r="C17" s="185" t="s">
        <v>69</v>
      </c>
      <c r="D17" s="271" t="s">
        <v>70</v>
      </c>
      <c r="E17" s="240"/>
      <c r="F17" s="229">
        <f>IF(F25="","",G17-E17)</f>
      </c>
      <c r="G17" s="248"/>
      <c r="H17" s="259"/>
      <c r="I17" s="229">
        <f>IF(I25="","",J17-H17)</f>
      </c>
      <c r="J17" s="177"/>
      <c r="K17"/>
      <c r="M17"/>
      <c r="N17"/>
      <c r="P17" s="210"/>
      <c r="Q17" s="47"/>
      <c r="R17" s="48"/>
      <c r="S17" s="48"/>
      <c r="T17" s="49"/>
      <c r="U17" s="67"/>
      <c r="V17" s="68"/>
      <c r="W17" s="217"/>
      <c r="X17" s="18"/>
      <c r="Y17" s="18"/>
    </row>
    <row r="18" spans="3:25" s="7" customFormat="1" ht="12.75">
      <c r="C18" s="185" t="s">
        <v>71</v>
      </c>
      <c r="D18" s="271" t="s">
        <v>72</v>
      </c>
      <c r="E18" s="240"/>
      <c r="F18" s="229">
        <f>IF(F25="","",G18-E18)</f>
      </c>
      <c r="G18" s="248"/>
      <c r="H18" s="259"/>
      <c r="I18" s="229">
        <f>IF(I25="","",J18-H18)</f>
      </c>
      <c r="J18" s="177"/>
      <c r="K18"/>
      <c r="M18"/>
      <c r="N18"/>
      <c r="P18" s="218" t="s">
        <v>73</v>
      </c>
      <c r="Q18" s="47" t="s">
        <v>74</v>
      </c>
      <c r="R18" s="48"/>
      <c r="S18" s="48"/>
      <c r="T18" s="49" t="s">
        <v>67</v>
      </c>
      <c r="U18" s="50" t="s">
        <v>75</v>
      </c>
      <c r="V18" s="51">
        <f>V16</f>
      </c>
      <c r="W18" s="157">
        <f>W16</f>
      </c>
      <c r="X18" s="18"/>
      <c r="Y18" s="18"/>
    </row>
    <row r="19" spans="3:25" s="7" customFormat="1" ht="13.5" thickBot="1">
      <c r="C19" s="185" t="s">
        <v>76</v>
      </c>
      <c r="D19" s="271" t="s">
        <v>77</v>
      </c>
      <c r="E19" s="240"/>
      <c r="F19" s="229">
        <f>IF(F25="","",G19-E19)</f>
      </c>
      <c r="G19" s="248"/>
      <c r="H19" s="259"/>
      <c r="I19" s="229">
        <f>IF(I25="","",J19-H19)</f>
      </c>
      <c r="J19" s="177"/>
      <c r="K19"/>
      <c r="M19"/>
      <c r="N19"/>
      <c r="P19" s="219" t="s">
        <v>78</v>
      </c>
      <c r="Q19" s="158" t="s">
        <v>79</v>
      </c>
      <c r="R19" s="159"/>
      <c r="S19" s="159"/>
      <c r="T19" s="220" t="s">
        <v>67</v>
      </c>
      <c r="U19" s="161" t="s">
        <v>75</v>
      </c>
      <c r="V19" s="221">
        <f>V16</f>
      </c>
      <c r="W19" s="163">
        <f>W16</f>
      </c>
      <c r="X19" s="18"/>
      <c r="Y19" s="18"/>
    </row>
    <row r="20" spans="3:14" s="7" customFormat="1" ht="12.75">
      <c r="C20" s="185" t="s">
        <v>80</v>
      </c>
      <c r="D20" s="271" t="s">
        <v>81</v>
      </c>
      <c r="E20" s="240"/>
      <c r="F20" s="229">
        <f>IF(F25="","",IF(OR(E20="neuved.",G20="neuved."),"neuved.",G20-E20))</f>
      </c>
      <c r="G20" s="248"/>
      <c r="H20" s="259"/>
      <c r="I20" s="229">
        <f>IF(I25="","",IF(OR(H20="neuved.",J20="neuved."),"neuved.",J20-H20))</f>
      </c>
      <c r="J20" s="177"/>
      <c r="K20"/>
      <c r="M20"/>
      <c r="N20"/>
    </row>
    <row r="21" spans="3:16" s="7" customFormat="1" ht="13.5" thickBot="1">
      <c r="C21" s="179" t="s">
        <v>82</v>
      </c>
      <c r="D21" s="272" t="s">
        <v>83</v>
      </c>
      <c r="E21" s="241">
        <f>IF(OR(E14=0,E14=""),"",E14-SUM(E15:E20))</f>
      </c>
      <c r="F21" s="228">
        <f>IF(F25="","",G21-E21)</f>
      </c>
      <c r="G21" s="249">
        <f>IF(OR(G14=0,G14=""),"",G14-SUM(G15:G20))</f>
      </c>
      <c r="H21" s="260">
        <f>IF(OR(H14=0,H14=""),"",H14-SUM(H15:H20))</f>
      </c>
      <c r="I21" s="228">
        <f>IF(I25="","",J21-H21)</f>
      </c>
      <c r="J21" s="180">
        <f>IF(OR(J14=0,J14=""),"",J14-SUM(J15:J20))</f>
      </c>
      <c r="K21"/>
      <c r="M21"/>
      <c r="N21"/>
      <c r="P21" s="97" t="s">
        <v>161</v>
      </c>
    </row>
    <row r="22" spans="3:25" s="7" customFormat="1" ht="12.75">
      <c r="C22" s="181" t="s">
        <v>84</v>
      </c>
      <c r="D22" s="273" t="s">
        <v>85</v>
      </c>
      <c r="E22" s="242"/>
      <c r="F22" s="228">
        <f>IF(F25="","",G22-E22)</f>
      </c>
      <c r="G22" s="250"/>
      <c r="H22" s="261"/>
      <c r="I22" s="228">
        <f>IF(I25="","",J22-H22)</f>
      </c>
      <c r="J22" s="182"/>
      <c r="K22"/>
      <c r="M22"/>
      <c r="N22"/>
      <c r="P22" s="98" t="s">
        <v>14</v>
      </c>
      <c r="Q22" s="99"/>
      <c r="R22" s="100" t="s">
        <v>15</v>
      </c>
      <c r="S22" s="101"/>
      <c r="T22" s="102" t="s">
        <v>18</v>
      </c>
      <c r="U22" s="102" t="s">
        <v>19</v>
      </c>
      <c r="V22" s="102" t="s">
        <v>86</v>
      </c>
      <c r="W22" s="103" t="s">
        <v>87</v>
      </c>
      <c r="X22" s="104" t="s">
        <v>88</v>
      </c>
      <c r="Y22" s="105"/>
    </row>
    <row r="23" spans="3:25" s="7" customFormat="1" ht="13.5" thickBot="1">
      <c r="C23" s="181" t="s">
        <v>89</v>
      </c>
      <c r="D23" s="273" t="s">
        <v>90</v>
      </c>
      <c r="E23" s="242"/>
      <c r="F23" s="228">
        <f>IF(F25="","",G23-E23)</f>
      </c>
      <c r="G23" s="250"/>
      <c r="H23" s="261"/>
      <c r="I23" s="228">
        <f>IF(I25="","",J23-H23)</f>
      </c>
      <c r="J23" s="182"/>
      <c r="K23"/>
      <c r="M23"/>
      <c r="N23"/>
      <c r="P23" s="106"/>
      <c r="Q23" s="107"/>
      <c r="R23" s="41"/>
      <c r="S23" s="108"/>
      <c r="T23" s="43" t="s">
        <v>26</v>
      </c>
      <c r="U23" s="43"/>
      <c r="V23" s="109"/>
      <c r="W23" s="46" t="s">
        <v>27</v>
      </c>
      <c r="X23" s="110" t="s">
        <v>91</v>
      </c>
      <c r="Y23" s="111" t="s">
        <v>162</v>
      </c>
    </row>
    <row r="24" spans="3:25" s="7" customFormat="1" ht="12.75">
      <c r="C24" s="181" t="s">
        <v>92</v>
      </c>
      <c r="D24" s="273" t="s">
        <v>93</v>
      </c>
      <c r="E24" s="242"/>
      <c r="F24" s="228">
        <f>IF(F25="","",G24-E24)</f>
      </c>
      <c r="G24" s="250"/>
      <c r="H24" s="261"/>
      <c r="I24" s="228">
        <f>IF(I25="","",J24-H24)</f>
      </c>
      <c r="J24" s="182"/>
      <c r="K24"/>
      <c r="M24"/>
      <c r="N24"/>
      <c r="P24" s="112" t="s">
        <v>94</v>
      </c>
      <c r="Q24" s="113" t="s">
        <v>95</v>
      </c>
      <c r="R24" s="114"/>
      <c r="S24" s="115"/>
      <c r="T24" s="116" t="s">
        <v>31</v>
      </c>
      <c r="U24" s="117" t="s">
        <v>96</v>
      </c>
      <c r="V24" s="118"/>
      <c r="W24" s="119"/>
      <c r="X24" s="222"/>
      <c r="Y24" s="223"/>
    </row>
    <row r="25" spans="3:25" s="7" customFormat="1" ht="12.75">
      <c r="C25" s="186" t="s">
        <v>97</v>
      </c>
      <c r="D25" s="275" t="s">
        <v>98</v>
      </c>
      <c r="E25" s="244"/>
      <c r="F25" s="232">
        <f>IF(OR(E25=0,G25=0),"",G25-E25)</f>
      </c>
      <c r="G25" s="252"/>
      <c r="H25" s="263"/>
      <c r="I25" s="232">
        <f>IF(OR(H25=0,J25=0),"",J25-H25)</f>
      </c>
      <c r="J25" s="187"/>
      <c r="K25"/>
      <c r="M25"/>
      <c r="N25"/>
      <c r="P25" s="120" t="s">
        <v>99</v>
      </c>
      <c r="Q25" s="121" t="s">
        <v>100</v>
      </c>
      <c r="R25" s="54"/>
      <c r="S25" s="122"/>
      <c r="T25" s="123" t="s">
        <v>41</v>
      </c>
      <c r="U25" s="124" t="s">
        <v>101</v>
      </c>
      <c r="V25" s="58">
        <f>IF(OR(V12="",V24=0),"",V24/V12)</f>
      </c>
      <c r="W25" s="125">
        <f>IF(OR(W12="",W24=0),"",W24/W12)</f>
      </c>
      <c r="X25" s="134">
        <f>IF(X24="a","V: dle trvalého průtoku",IF(X24="b","V: dle profilu příp.(plocha)",IF(X24="c","V: dle množ. odebr. vody","")))</f>
      </c>
      <c r="Y25" s="135"/>
    </row>
    <row r="26" spans="3:25" s="7" customFormat="1" ht="12.75">
      <c r="C26" s="183" t="s">
        <v>102</v>
      </c>
      <c r="D26" s="276" t="s">
        <v>103</v>
      </c>
      <c r="E26" s="243"/>
      <c r="F26" s="229"/>
      <c r="G26" s="251"/>
      <c r="H26" s="262"/>
      <c r="I26" s="229"/>
      <c r="J26" s="184"/>
      <c r="K26"/>
      <c r="M26"/>
      <c r="N26"/>
      <c r="P26" s="126" t="s">
        <v>104</v>
      </c>
      <c r="Q26" s="127" t="s">
        <v>105</v>
      </c>
      <c r="R26" s="128"/>
      <c r="S26" s="129"/>
      <c r="T26" s="130" t="s">
        <v>31</v>
      </c>
      <c r="U26" s="131" t="s">
        <v>106</v>
      </c>
      <c r="V26" s="132">
        <f>IF(OR(V12="",V24=0),"",V12-V24)</f>
      </c>
      <c r="W26" s="133">
        <f>IF(OR(W12="",W24=0),"",W12-W24)</f>
      </c>
      <c r="X26" s="134">
        <f>IF(Y24="a","K: dle trvalého průtoku",IF(Y24="b","K: dle profilu příp.(plocha)",IF(Y24="c","K: dle množ. odebr. vody","")))</f>
      </c>
      <c r="Y26" s="135"/>
    </row>
    <row r="27" spans="3:25" s="7" customFormat="1" ht="12.75">
      <c r="C27" s="185" t="s">
        <v>107</v>
      </c>
      <c r="D27" s="271" t="s">
        <v>108</v>
      </c>
      <c r="E27" s="240"/>
      <c r="F27" s="229">
        <f aca="true" t="shared" si="0" ref="F27:F35">IF(OR(E27=0,G27=0),"",G27-E27)</f>
      </c>
      <c r="G27" s="248"/>
      <c r="H27" s="259"/>
      <c r="I27" s="229">
        <f>IF(OR(H27=0,J27=0),"",J27-H27)</f>
      </c>
      <c r="J27" s="177"/>
      <c r="K27"/>
      <c r="M27"/>
      <c r="N27"/>
      <c r="P27" s="126" t="s">
        <v>109</v>
      </c>
      <c r="Q27" s="136" t="s">
        <v>110</v>
      </c>
      <c r="R27" s="137"/>
      <c r="S27" s="138"/>
      <c r="T27" s="139" t="s">
        <v>31</v>
      </c>
      <c r="U27" s="140" t="s">
        <v>111</v>
      </c>
      <c r="V27" s="141">
        <f>IF(OR(V12="",V24=0),"",V9*(1-V25))</f>
      </c>
      <c r="W27" s="142">
        <f>IF(OR(W12="",W24=0),"",W9*(1-W25))</f>
      </c>
      <c r="X27" s="143"/>
      <c r="Y27" s="144"/>
    </row>
    <row r="28" spans="3:25" s="7" customFormat="1" ht="12.75">
      <c r="C28" s="185" t="s">
        <v>112</v>
      </c>
      <c r="D28" s="271" t="s">
        <v>113</v>
      </c>
      <c r="E28" s="240"/>
      <c r="F28" s="229">
        <f t="shared" si="0"/>
      </c>
      <c r="G28" s="248"/>
      <c r="H28" s="259"/>
      <c r="I28" s="229">
        <f>IF(OR(H28=0,J28=0),"",J28-H28)</f>
      </c>
      <c r="J28" s="177"/>
      <c r="K28"/>
      <c r="M28"/>
      <c r="N28"/>
      <c r="P28" s="120" t="s">
        <v>114</v>
      </c>
      <c r="Q28" s="145" t="s">
        <v>115</v>
      </c>
      <c r="R28" s="146"/>
      <c r="S28" s="147"/>
      <c r="T28" s="123" t="s">
        <v>31</v>
      </c>
      <c r="U28" s="148" t="s">
        <v>116</v>
      </c>
      <c r="V28" s="149">
        <f>IF(OR(V12="",V24=0),"",V26-V27)</f>
      </c>
      <c r="W28" s="150">
        <f>IF(OR(W12="",W24=0),"",W26-W27)</f>
      </c>
      <c r="X28" s="151" t="s">
        <v>117</v>
      </c>
      <c r="Y28" s="152"/>
    </row>
    <row r="29" spans="3:25" s="7" customFormat="1" ht="12.75">
      <c r="C29" s="185" t="s">
        <v>118</v>
      </c>
      <c r="D29" s="271" t="s">
        <v>119</v>
      </c>
      <c r="E29" s="240"/>
      <c r="F29" s="229">
        <f t="shared" si="0"/>
      </c>
      <c r="G29" s="248"/>
      <c r="H29" s="259"/>
      <c r="I29" s="229">
        <f>IF(OR(H29=0,J29=0),"",J29-H29)</f>
      </c>
      <c r="J29" s="177"/>
      <c r="K29"/>
      <c r="M29"/>
      <c r="N29"/>
      <c r="P29" s="126" t="s">
        <v>120</v>
      </c>
      <c r="Q29" s="278" t="s">
        <v>171</v>
      </c>
      <c r="R29" s="279"/>
      <c r="S29" s="280"/>
      <c r="T29" s="153" t="s">
        <v>67</v>
      </c>
      <c r="U29" s="154" t="s">
        <v>121</v>
      </c>
      <c r="V29" s="66">
        <f>IF(OR(V13="",V24=0),"",V26/V13)</f>
      </c>
      <c r="W29" s="155">
        <f>IF(OR(W13="",W24=0),"",W26/W13)</f>
      </c>
      <c r="X29" s="156" t="s">
        <v>122</v>
      </c>
      <c r="Y29" s="152"/>
    </row>
    <row r="30" spans="3:25" s="7" customFormat="1" ht="12.75">
      <c r="C30" s="185" t="s">
        <v>123</v>
      </c>
      <c r="D30" s="271" t="s">
        <v>124</v>
      </c>
      <c r="E30" s="240"/>
      <c r="F30" s="229">
        <f t="shared" si="0"/>
      </c>
      <c r="G30" s="248"/>
      <c r="H30" s="264" t="s">
        <v>125</v>
      </c>
      <c r="I30" s="230" t="s">
        <v>125</v>
      </c>
      <c r="J30" s="188" t="s">
        <v>125</v>
      </c>
      <c r="K30"/>
      <c r="M30"/>
      <c r="N30"/>
      <c r="P30" s="126" t="s">
        <v>126</v>
      </c>
      <c r="Q30" s="281" t="s">
        <v>170</v>
      </c>
      <c r="R30" s="282"/>
      <c r="S30" s="283"/>
      <c r="T30" s="139" t="s">
        <v>67</v>
      </c>
      <c r="U30" s="50" t="s">
        <v>127</v>
      </c>
      <c r="V30" s="60">
        <f>V29</f>
      </c>
      <c r="W30" s="157">
        <f>W29</f>
      </c>
      <c r="X30" s="156" t="s">
        <v>128</v>
      </c>
      <c r="Y30" s="152"/>
    </row>
    <row r="31" spans="3:25" s="7" customFormat="1" ht="13.5" thickBot="1">
      <c r="C31" s="185" t="s">
        <v>129</v>
      </c>
      <c r="D31" s="271" t="s">
        <v>130</v>
      </c>
      <c r="E31" s="240"/>
      <c r="F31" s="229">
        <f t="shared" si="0"/>
      </c>
      <c r="G31" s="248"/>
      <c r="H31" s="264" t="s">
        <v>125</v>
      </c>
      <c r="I31" s="230" t="s">
        <v>125</v>
      </c>
      <c r="J31" s="188" t="s">
        <v>125</v>
      </c>
      <c r="K31"/>
      <c r="M31"/>
      <c r="N31"/>
      <c r="P31" s="167" t="s">
        <v>131</v>
      </c>
      <c r="Q31" s="284" t="s">
        <v>172</v>
      </c>
      <c r="R31" s="285"/>
      <c r="S31" s="286"/>
      <c r="T31" s="160" t="s">
        <v>67</v>
      </c>
      <c r="U31" s="161" t="s">
        <v>127</v>
      </c>
      <c r="V31" s="162">
        <f>V29</f>
      </c>
      <c r="W31" s="163">
        <f>W29</f>
      </c>
      <c r="X31" s="164" t="s">
        <v>132</v>
      </c>
      <c r="Y31" s="165"/>
    </row>
    <row r="32" spans="3:25" s="7" customFormat="1" ht="12.75">
      <c r="C32" s="185" t="s">
        <v>133</v>
      </c>
      <c r="D32" s="271" t="s">
        <v>134</v>
      </c>
      <c r="E32" s="240"/>
      <c r="F32" s="229">
        <f t="shared" si="0"/>
      </c>
      <c r="G32" s="248"/>
      <c r="H32" s="264" t="s">
        <v>125</v>
      </c>
      <c r="I32" s="230" t="s">
        <v>125</v>
      </c>
      <c r="J32" s="188" t="s">
        <v>125</v>
      </c>
      <c r="K32"/>
      <c r="M32"/>
      <c r="N32"/>
      <c r="P32" s="69" t="s">
        <v>135</v>
      </c>
      <c r="Q32" s="166"/>
      <c r="R32"/>
      <c r="S32"/>
      <c r="T32"/>
      <c r="U32"/>
      <c r="V32"/>
      <c r="W32"/>
      <c r="X32"/>
      <c r="Y32"/>
    </row>
    <row r="33" spans="3:25" s="7" customFormat="1" ht="12.75">
      <c r="C33" s="185" t="s">
        <v>136</v>
      </c>
      <c r="D33" s="271" t="s">
        <v>137</v>
      </c>
      <c r="E33" s="240"/>
      <c r="F33" s="229">
        <f t="shared" si="0"/>
      </c>
      <c r="G33" s="248"/>
      <c r="H33" s="264" t="s">
        <v>125</v>
      </c>
      <c r="I33" s="230" t="s">
        <v>125</v>
      </c>
      <c r="J33" s="188" t="s">
        <v>125</v>
      </c>
      <c r="K33"/>
      <c r="M33"/>
      <c r="N33"/>
      <c r="P33" s="7" t="s">
        <v>138</v>
      </c>
      <c r="Q33" s="166"/>
      <c r="R33"/>
      <c r="S33"/>
      <c r="T33"/>
      <c r="U33"/>
      <c r="V33"/>
      <c r="W33"/>
      <c r="X33"/>
      <c r="Y33"/>
    </row>
    <row r="34" spans="3:25" s="7" customFormat="1" ht="12.75">
      <c r="C34" s="185" t="s">
        <v>139</v>
      </c>
      <c r="D34" s="271" t="s">
        <v>140</v>
      </c>
      <c r="E34" s="240"/>
      <c r="F34" s="229">
        <f t="shared" si="0"/>
      </c>
      <c r="G34" s="248"/>
      <c r="H34" s="264" t="s">
        <v>125</v>
      </c>
      <c r="I34" s="230" t="s">
        <v>125</v>
      </c>
      <c r="J34" s="188" t="s">
        <v>125</v>
      </c>
      <c r="K34"/>
      <c r="M34"/>
      <c r="N34"/>
      <c r="Q34" s="166"/>
      <c r="R34"/>
      <c r="S34"/>
      <c r="T34"/>
      <c r="U34"/>
      <c r="V34"/>
      <c r="W34"/>
      <c r="X34"/>
      <c r="Y34"/>
    </row>
    <row r="35" spans="3:25" s="7" customFormat="1" ht="12.75">
      <c r="C35" s="185"/>
      <c r="D35" s="271" t="s">
        <v>141</v>
      </c>
      <c r="E35" s="240"/>
      <c r="F35" s="229">
        <f t="shared" si="0"/>
      </c>
      <c r="G35" s="248"/>
      <c r="H35" s="264" t="s">
        <v>125</v>
      </c>
      <c r="I35" s="230" t="s">
        <v>125</v>
      </c>
      <c r="J35" s="188" t="s">
        <v>125</v>
      </c>
      <c r="K35"/>
      <c r="M35"/>
      <c r="N35"/>
      <c r="Q35" s="166"/>
      <c r="R35"/>
      <c r="S35"/>
      <c r="T35"/>
      <c r="U35"/>
      <c r="V35"/>
      <c r="W35"/>
      <c r="X35"/>
      <c r="Y35"/>
    </row>
    <row r="36" spans="3:23" s="7" customFormat="1" ht="12.75">
      <c r="C36" s="185" t="s">
        <v>142</v>
      </c>
      <c r="D36" s="271" t="s">
        <v>163</v>
      </c>
      <c r="E36" s="245" t="s">
        <v>125</v>
      </c>
      <c r="F36" s="230" t="s">
        <v>125</v>
      </c>
      <c r="G36" s="253" t="s">
        <v>125</v>
      </c>
      <c r="H36" s="259"/>
      <c r="I36" s="229">
        <f>IF(OR(H36=0,J36=0),"",J36-H36)</f>
      </c>
      <c r="J36" s="177"/>
      <c r="K36"/>
      <c r="M36"/>
      <c r="N36"/>
      <c r="Q36" s="166"/>
      <c r="R36"/>
      <c r="S36"/>
      <c r="T36"/>
      <c r="U36"/>
      <c r="V36"/>
      <c r="W36"/>
    </row>
    <row r="37" spans="3:17" s="7" customFormat="1" ht="12.75">
      <c r="C37" s="185" t="s">
        <v>143</v>
      </c>
      <c r="D37" s="271" t="s">
        <v>130</v>
      </c>
      <c r="E37" s="245" t="s">
        <v>125</v>
      </c>
      <c r="F37" s="230" t="s">
        <v>125</v>
      </c>
      <c r="G37" s="253" t="s">
        <v>125</v>
      </c>
      <c r="H37" s="259"/>
      <c r="I37" s="229">
        <f>IF(OR(H37=0,J37=0),"",J37-H37)</f>
      </c>
      <c r="J37" s="177"/>
      <c r="K37"/>
      <c r="M37"/>
      <c r="N37"/>
      <c r="Q37" s="166"/>
    </row>
    <row r="38" spans="3:17" s="7" customFormat="1" ht="12.75">
      <c r="C38" s="179" t="s">
        <v>144</v>
      </c>
      <c r="D38" s="272" t="s">
        <v>145</v>
      </c>
      <c r="E38" s="266" t="s">
        <v>125</v>
      </c>
      <c r="F38" s="231" t="s">
        <v>125</v>
      </c>
      <c r="G38" s="254" t="s">
        <v>125</v>
      </c>
      <c r="H38" s="261"/>
      <c r="I38" s="228">
        <f>IF(OR(H38=0,J38=0),"",J38-H38)</f>
      </c>
      <c r="J38" s="182"/>
      <c r="K38"/>
      <c r="M38"/>
      <c r="N38"/>
      <c r="Q38" s="166"/>
    </row>
    <row r="39" spans="3:17" s="7" customFormat="1" ht="15" customHeight="1" thickBot="1">
      <c r="C39" s="189" t="s">
        <v>146</v>
      </c>
      <c r="D39" s="277" t="s">
        <v>147</v>
      </c>
      <c r="E39" s="246">
        <f>IF(OR(E25=0,E30=0),"",E25/E30)</f>
      </c>
      <c r="F39" s="233" t="s">
        <v>125</v>
      </c>
      <c r="G39" s="255">
        <f>IF(OR(G25=0,G30=0),"",G25/G30)</f>
      </c>
      <c r="H39" s="265">
        <f>IF(OR(H25=0,H36=0),"",H25/H36)</f>
      </c>
      <c r="I39" s="233" t="s">
        <v>125</v>
      </c>
      <c r="J39" s="190">
        <f>IF(OR(J25=0,J36=0),"",J25/J36)</f>
      </c>
      <c r="K39"/>
      <c r="M39"/>
      <c r="N39"/>
      <c r="Q39" s="166"/>
    </row>
    <row r="40" spans="3:24" ht="12" customHeight="1">
      <c r="C40" s="72" t="s">
        <v>148</v>
      </c>
      <c r="D40" s="73"/>
      <c r="E40" s="74"/>
      <c r="F40" s="74"/>
      <c r="G40" s="75" t="s">
        <v>149</v>
      </c>
      <c r="H40" s="76"/>
      <c r="I40" s="74"/>
      <c r="J40" s="77"/>
      <c r="P40" s="7"/>
      <c r="Q40" s="166"/>
      <c r="R40" s="78"/>
      <c r="S40" s="78"/>
      <c r="T40" s="78"/>
      <c r="U40" s="78"/>
      <c r="V40" s="78"/>
      <c r="W40" s="78"/>
      <c r="X40" s="78"/>
    </row>
    <row r="41" spans="3:24" ht="12.75">
      <c r="C41" s="72" t="s">
        <v>150</v>
      </c>
      <c r="D41" s="73"/>
      <c r="E41" s="79"/>
      <c r="F41" s="74"/>
      <c r="G41" s="75" t="s">
        <v>151</v>
      </c>
      <c r="H41" s="80"/>
      <c r="I41" s="74"/>
      <c r="J41" s="77"/>
      <c r="P41" s="7"/>
      <c r="Q41" s="166"/>
      <c r="U41" s="78"/>
      <c r="V41" s="78"/>
      <c r="W41" s="78"/>
      <c r="X41" s="78"/>
    </row>
    <row r="42" spans="3:24" ht="12.75">
      <c r="C42" s="81" t="s">
        <v>152</v>
      </c>
      <c r="D42" s="82"/>
      <c r="E42" s="83"/>
      <c r="F42" s="83"/>
      <c r="G42" s="71" t="s">
        <v>153</v>
      </c>
      <c r="H42" s="84"/>
      <c r="I42" s="83"/>
      <c r="J42" s="85"/>
      <c r="L42" t="s">
        <v>3</v>
      </c>
      <c r="P42" s="7"/>
      <c r="Q42" s="166"/>
      <c r="U42" s="78"/>
      <c r="V42" s="78"/>
      <c r="W42" s="78"/>
      <c r="X42" s="78"/>
    </row>
    <row r="43" spans="3:24" ht="12.75">
      <c r="C43" s="69" t="s">
        <v>135</v>
      </c>
      <c r="D43" s="70"/>
      <c r="E43" s="74"/>
      <c r="F43" s="74"/>
      <c r="G43" s="74"/>
      <c r="H43" s="74"/>
      <c r="I43" s="74"/>
      <c r="J43" s="74"/>
      <c r="K43" s="78"/>
      <c r="P43" s="7"/>
      <c r="Q43" s="166"/>
      <c r="U43" s="78"/>
      <c r="V43" s="78"/>
      <c r="W43" s="78"/>
      <c r="X43" s="78"/>
    </row>
    <row r="44" spans="3:24" ht="12.75">
      <c r="C44"/>
      <c r="U44" s="78"/>
      <c r="V44" s="78"/>
      <c r="W44" s="78"/>
      <c r="X44" s="78"/>
    </row>
    <row r="45" spans="3:24" ht="12.75" hidden="1">
      <c r="C45"/>
      <c r="U45" s="78"/>
      <c r="V45" s="78"/>
      <c r="W45" s="78"/>
      <c r="X45" s="78"/>
    </row>
    <row r="46" spans="3:24" ht="12.75" hidden="1">
      <c r="C46"/>
      <c r="U46" s="78"/>
      <c r="V46" s="78"/>
      <c r="W46" s="78"/>
      <c r="X46" s="78"/>
    </row>
    <row r="47" spans="3:24" ht="12.75" hidden="1">
      <c r="C47"/>
      <c r="U47" s="78"/>
      <c r="V47" s="78"/>
      <c r="W47" s="78"/>
      <c r="X47" s="78"/>
    </row>
    <row r="48" spans="3:24" ht="12.75" hidden="1">
      <c r="C48"/>
      <c r="U48" s="78"/>
      <c r="V48" s="78"/>
      <c r="W48" s="78"/>
      <c r="X48" s="78"/>
    </row>
    <row r="49" spans="3:24" ht="12.75" hidden="1">
      <c r="C49"/>
      <c r="U49" s="78"/>
      <c r="V49" s="78"/>
      <c r="W49" s="78"/>
      <c r="X49" s="78"/>
    </row>
    <row r="50" spans="3:24" ht="12.75" hidden="1">
      <c r="C50"/>
      <c r="U50" s="78"/>
      <c r="V50" s="78"/>
      <c r="W50" s="78"/>
      <c r="X50" s="78"/>
    </row>
    <row r="51" spans="3:24" ht="12.75" hidden="1">
      <c r="C51"/>
      <c r="U51" s="78"/>
      <c r="V51" s="78"/>
      <c r="W51" s="78"/>
      <c r="X51" s="78"/>
    </row>
    <row r="52" spans="3:24" ht="12.75" hidden="1">
      <c r="C52"/>
      <c r="U52" s="78"/>
      <c r="V52" s="78"/>
      <c r="W52" s="78"/>
      <c r="X52" s="78"/>
    </row>
    <row r="53" spans="3:24" ht="12.75" hidden="1">
      <c r="C53"/>
      <c r="U53" s="78"/>
      <c r="V53" s="78"/>
      <c r="W53" s="78"/>
      <c r="X53" s="78"/>
    </row>
    <row r="54" spans="3:24" ht="12.75" hidden="1">
      <c r="C54"/>
      <c r="U54" s="78"/>
      <c r="V54" s="78"/>
      <c r="W54" s="78"/>
      <c r="X54" s="78"/>
    </row>
    <row r="55" spans="3:24" ht="12.75" hidden="1">
      <c r="C55"/>
      <c r="U55" s="78"/>
      <c r="V55" s="78"/>
      <c r="W55" s="78"/>
      <c r="X55" s="78"/>
    </row>
    <row r="56" spans="3:24" ht="12.75" hidden="1">
      <c r="C56"/>
      <c r="U56" s="78"/>
      <c r="V56" s="78"/>
      <c r="W56" s="78"/>
      <c r="X56" s="78"/>
    </row>
    <row r="57" spans="3:24" ht="12.75" hidden="1">
      <c r="C57"/>
      <c r="U57" s="78"/>
      <c r="V57" s="78"/>
      <c r="W57" s="78"/>
      <c r="X57" s="78"/>
    </row>
    <row r="58" spans="3:24" ht="12.75" hidden="1">
      <c r="C58"/>
      <c r="U58" s="78"/>
      <c r="V58" s="78"/>
      <c r="W58" s="78"/>
      <c r="X58" s="78"/>
    </row>
    <row r="59" spans="3:24" ht="12.75" hidden="1">
      <c r="C59"/>
      <c r="U59" s="78"/>
      <c r="V59" s="78"/>
      <c r="W59" s="78"/>
      <c r="X59" s="78"/>
    </row>
    <row r="60" spans="3:24" ht="12.75" hidden="1">
      <c r="C60"/>
      <c r="U60" s="78"/>
      <c r="V60" s="78"/>
      <c r="W60" s="78"/>
      <c r="X60" s="78"/>
    </row>
    <row r="61" spans="3:24" ht="12.75" hidden="1">
      <c r="C61"/>
      <c r="U61" s="78"/>
      <c r="V61" s="78"/>
      <c r="W61" s="78"/>
      <c r="X61" s="78"/>
    </row>
    <row r="62" spans="3:24" ht="12.75" hidden="1">
      <c r="C62"/>
      <c r="U62" s="78"/>
      <c r="V62" s="78"/>
      <c r="W62" s="78"/>
      <c r="X62" s="78"/>
    </row>
    <row r="63" spans="3:24" ht="12.75" hidden="1">
      <c r="C63"/>
      <c r="U63" s="78"/>
      <c r="V63" s="78"/>
      <c r="W63" s="78"/>
      <c r="X63" s="78"/>
    </row>
    <row r="64" spans="3:24" ht="12.75" hidden="1">
      <c r="C64"/>
      <c r="U64" s="78"/>
      <c r="V64" s="78"/>
      <c r="W64" s="78"/>
      <c r="X64" s="78"/>
    </row>
    <row r="65" spans="3:24" ht="12.75" hidden="1">
      <c r="C65"/>
      <c r="U65" s="78"/>
      <c r="V65" s="78"/>
      <c r="W65" s="78"/>
      <c r="X65" s="78"/>
    </row>
    <row r="66" spans="3:24" ht="12.75" hidden="1">
      <c r="C66"/>
      <c r="U66" s="78"/>
      <c r="V66" s="78"/>
      <c r="W66" s="78"/>
      <c r="X66" s="78"/>
    </row>
    <row r="67" spans="3:24" ht="12.75" hidden="1">
      <c r="C67"/>
      <c r="U67" s="78"/>
      <c r="V67" s="78"/>
      <c r="W67" s="78"/>
      <c r="X67" s="78"/>
    </row>
    <row r="68" spans="3:24" ht="12.75" hidden="1">
      <c r="C68"/>
      <c r="U68" s="78"/>
      <c r="V68" s="78"/>
      <c r="W68" s="78"/>
      <c r="X68" s="78"/>
    </row>
    <row r="69" spans="3:24" ht="12.75" hidden="1">
      <c r="C69"/>
      <c r="U69" s="78"/>
      <c r="V69" s="78"/>
      <c r="W69" s="78"/>
      <c r="X69" s="78"/>
    </row>
    <row r="70" spans="3:24" ht="12.75" hidden="1">
      <c r="C70"/>
      <c r="U70" s="78"/>
      <c r="V70" s="78"/>
      <c r="W70" s="78"/>
      <c r="X70" s="78"/>
    </row>
    <row r="71" spans="3:24" ht="12.75" hidden="1">
      <c r="C71"/>
      <c r="U71" s="78"/>
      <c r="V71" s="78"/>
      <c r="W71" s="78"/>
      <c r="X71" s="78"/>
    </row>
    <row r="72" spans="3:24" ht="12.75" hidden="1">
      <c r="C72"/>
      <c r="U72" s="78"/>
      <c r="V72" s="78"/>
      <c r="W72" s="78"/>
      <c r="X72" s="78"/>
    </row>
    <row r="73" spans="3:24" ht="12.75" hidden="1">
      <c r="C73"/>
      <c r="U73" s="78"/>
      <c r="V73" s="78"/>
      <c r="W73" s="78"/>
      <c r="X73" s="78"/>
    </row>
    <row r="74" spans="3:26" ht="12.75" hidden="1">
      <c r="C74"/>
      <c r="P74" s="4" t="s">
        <v>154</v>
      </c>
      <c r="Y74" s="2" t="s">
        <v>1</v>
      </c>
      <c r="Z74" s="5" t="str">
        <f>K1</f>
        <v>  </v>
      </c>
    </row>
    <row r="75" ht="12.75">
      <c r="C75"/>
    </row>
    <row r="76" ht="12.75">
      <c r="C76"/>
    </row>
    <row r="77" ht="12.75">
      <c r="J77" s="86"/>
    </row>
    <row r="78" ht="12.75">
      <c r="J78" s="87"/>
    </row>
  </sheetData>
  <mergeCells count="7">
    <mergeCell ref="C1:G1"/>
    <mergeCell ref="H6:J6"/>
    <mergeCell ref="E6:G6"/>
    <mergeCell ref="Q29:S29"/>
    <mergeCell ref="Q30:S30"/>
    <mergeCell ref="Q31:S31"/>
    <mergeCell ref="P1:V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Width="2" horizontalDpi="360" verticalDpi="36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VUV-TGM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 Smékal</dc:creator>
  <cp:keywords/>
  <dc:description/>
  <cp:lastModifiedBy>SYS</cp:lastModifiedBy>
  <cp:lastPrinted>2003-12-08T10:36:31Z</cp:lastPrinted>
  <dcterms:created xsi:type="dcterms:W3CDTF">2001-04-09T09:43:10Z</dcterms:created>
  <dcterms:modified xsi:type="dcterms:W3CDTF">2004-01-08T12:57:10Z</dcterms:modified>
  <cp:category/>
  <cp:version/>
  <cp:contentType/>
  <cp:contentStatus/>
</cp:coreProperties>
</file>