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120" windowHeight="9120" tabRatio="808" activeTab="0"/>
  </bookViews>
  <sheets>
    <sheet name="Title" sheetId="1" r:id="rId1"/>
    <sheet name="Conventions" sheetId="2" r:id="rId2"/>
    <sheet name="Table structure" sheetId="3" r:id="rId3"/>
    <sheet name="T.0.1." sheetId="4" r:id="rId4"/>
    <sheet name="T.0.2" sheetId="5" r:id="rId5"/>
    <sheet name="T.1" sheetId="6" r:id="rId6"/>
    <sheet name="T.2" sheetId="7" r:id="rId7"/>
    <sheet name="T.3" sheetId="8" r:id="rId8"/>
    <sheet name="T.4" sheetId="9" r:id="rId9"/>
    <sheet name="T.5.1" sheetId="10" r:id="rId10"/>
    <sheet name="T.5.2" sheetId="11" r:id="rId11"/>
    <sheet name="T.6" sheetId="12" r:id="rId12"/>
    <sheet name="a.1" sheetId="13" r:id="rId13"/>
    <sheet name="a.2" sheetId="14" r:id="rId14"/>
    <sheet name="b.1" sheetId="15" r:id="rId15"/>
    <sheet name="b.2" sheetId="16" r:id="rId16"/>
    <sheet name="c" sheetId="17" r:id="rId17"/>
    <sheet name="g.1" sheetId="18" r:id="rId18"/>
    <sheet name="g.2" sheetId="19" r:id="rId19"/>
    <sheet name="i.1" sheetId="20" r:id="rId20"/>
    <sheet name="i.rest" sheetId="21" r:id="rId21"/>
    <sheet name="j &amp; k" sheetId="22" r:id="rId22"/>
    <sheet name="l &amp; m" sheetId="23" r:id="rId23"/>
    <sheet name="n &amp; o" sheetId="24" r:id="rId24"/>
    <sheet name="p &amp; q" sheetId="25" r:id="rId25"/>
    <sheet name="r &amp; s" sheetId="26" r:id="rId26"/>
    <sheet name="t &amp; u &amp; v" sheetId="27" r:id="rId27"/>
    <sheet name="w" sheetId="28" r:id="rId28"/>
    <sheet name="ad" sheetId="29" r:id="rId29"/>
    <sheet name="Annex 1" sheetId="30" r:id="rId30"/>
    <sheet name="Annex 2" sheetId="31" r:id="rId31"/>
  </sheets>
  <externalReferences>
    <externalReference r:id="rId34"/>
  </externalReferences>
  <definedNames/>
  <calcPr fullCalcOnLoad="1"/>
</workbook>
</file>

<file path=xl/sharedStrings.xml><?xml version="1.0" encoding="utf-8"?>
<sst xmlns="http://schemas.openxmlformats.org/spreadsheetml/2006/main" count="1853" uniqueCount="597">
  <si>
    <t>Pigs</t>
  </si>
  <si>
    <t>Poultry</t>
  </si>
  <si>
    <t>Other types of livestock-farming</t>
  </si>
  <si>
    <t>Table</t>
  </si>
  <si>
    <t>Information requested</t>
  </si>
  <si>
    <t>of which young farmers</t>
  </si>
  <si>
    <t>Number of participants</t>
  </si>
  <si>
    <t>Indicator</t>
  </si>
  <si>
    <t>overall programme area</t>
  </si>
  <si>
    <t>rural areas</t>
  </si>
  <si>
    <t>Forecast</t>
  </si>
  <si>
    <t>Other</t>
  </si>
  <si>
    <t>Guide production in line with foreseeable market trends</t>
  </si>
  <si>
    <t>Number of applications approved</t>
  </si>
  <si>
    <t>Programme type:</t>
  </si>
  <si>
    <t>RDP</t>
  </si>
  <si>
    <t>T1. Characteristics of the programme area</t>
  </si>
  <si>
    <t>T.3 Profile of agricultural holdings programme area</t>
  </si>
  <si>
    <t>T.4 Forecasts table</t>
  </si>
  <si>
    <t>b.1 Setting-up aids by type of production</t>
  </si>
  <si>
    <t xml:space="preserve"> Number of applications approved</t>
  </si>
  <si>
    <t>Investment in agricultural holdings (Ch. I, art. 4-7)</t>
  </si>
  <si>
    <t>a.1 Breakdown by type of production</t>
  </si>
  <si>
    <t>programme id:</t>
  </si>
  <si>
    <t>b.2 Applications by age category</t>
  </si>
  <si>
    <t>Average amount of support (EUR)</t>
  </si>
  <si>
    <t>Plant and mobile equipment</t>
  </si>
  <si>
    <t>Land improvement</t>
  </si>
  <si>
    <t>T.0.2 Programmed measures</t>
  </si>
  <si>
    <t>T.0.1 Background information</t>
  </si>
  <si>
    <t>Forecast (for total)</t>
  </si>
  <si>
    <t>% of the eligible costs allocated to ''green investments"</t>
  </si>
  <si>
    <t>average aid intensity in % eligible cost</t>
  </si>
  <si>
    <t>Main type of production</t>
  </si>
  <si>
    <t>Total costs borne by the beneficiaries ('000 EUR)</t>
  </si>
  <si>
    <t>Total eligible cost ('000 EUR)</t>
  </si>
  <si>
    <t>Amount of public expenditure committed ('000 EUR)</t>
  </si>
  <si>
    <t>c. Training (Ch. III, art. 9)</t>
  </si>
  <si>
    <t>Forecast (total)</t>
  </si>
  <si>
    <t>Average number of training days per participant</t>
  </si>
  <si>
    <t>Automatically calculated/filled</t>
  </si>
  <si>
    <t xml:space="preserve"> 000 ha</t>
  </si>
  <si>
    <t>Facilities for the diversification of activities on the holding</t>
  </si>
  <si>
    <t>Preparation for qualitative reorientation of production</t>
  </si>
  <si>
    <t>of which EAGGF</t>
  </si>
  <si>
    <t>a. Investment in agricultural holdings (art. 4-7)</t>
  </si>
  <si>
    <t>b. Setting-up of young farmers (art.8)</t>
  </si>
  <si>
    <t>c. Training (art. 9)</t>
  </si>
  <si>
    <t>d. Early retirement (art. 10-12)</t>
  </si>
  <si>
    <t>Measures</t>
  </si>
  <si>
    <t>Normal area</t>
  </si>
  <si>
    <t xml:space="preserve">Mountain areas </t>
  </si>
  <si>
    <t>Other less-favoured areas</t>
  </si>
  <si>
    <t>Measure</t>
  </si>
  <si>
    <t>urban population</t>
  </si>
  <si>
    <t>rural population</t>
  </si>
  <si>
    <t>Per capita average income (EUR)</t>
  </si>
  <si>
    <t>Share of agriculture in the GDP (%)</t>
  </si>
  <si>
    <t>GDP per capita (EUR)</t>
  </si>
  <si>
    <t>Migratory balance (net result, in 000 people)</t>
  </si>
  <si>
    <t>Active population (000 people)</t>
  </si>
  <si>
    <t>Unemployment rate (%)</t>
  </si>
  <si>
    <t>of which part-time farmers</t>
  </si>
  <si>
    <t>Population (000 inhabitant)</t>
  </si>
  <si>
    <t>a. Investment in agricultural holdings (Article 4-7)</t>
  </si>
  <si>
    <t>c. Training (Article 9)</t>
  </si>
  <si>
    <t>d. Early retirement (Articles 10-12)</t>
  </si>
  <si>
    <t>g. Improving processing and marketing of agricultural products (Articles 25-28)</t>
  </si>
  <si>
    <t>Conventions used</t>
  </si>
  <si>
    <t>a. Colour conventions</t>
  </si>
  <si>
    <t>m. Marketing of quality agricultural products (Ch. IX, art. 33).</t>
  </si>
  <si>
    <t>p. Diversification of agricultural activities and activities close to agriculture to provide multiple activities or alternative income (Ch. IX, art. 33).</t>
  </si>
  <si>
    <t>j. Land improvement (Article 33)</t>
  </si>
  <si>
    <t>k. Reparcelling (Article 33)</t>
  </si>
  <si>
    <t>i. Other forestry measures (Articles 30 and 32)</t>
  </si>
  <si>
    <t>m. Marketing of quality agricultural products (Article 33)</t>
  </si>
  <si>
    <t>n. Basic services for the rural economy and population (Article 33)</t>
  </si>
  <si>
    <t>o. Renovation and development of villages and protection and conservation of the rural heritage (Article 33)</t>
  </si>
  <si>
    <t>q. Agricultural water resources management (Article 33)</t>
  </si>
  <si>
    <t>s. Encouragement for tourist and craft activities (Article 33)</t>
  </si>
  <si>
    <t>v. Financial engineering (Article. 33)</t>
  </si>
  <si>
    <t xml:space="preserve">Fields crops </t>
  </si>
  <si>
    <t xml:space="preserve">Fruit cultivation </t>
  </si>
  <si>
    <t xml:space="preserve">Olive cultivation </t>
  </si>
  <si>
    <t xml:space="preserve">Other holdings (including  mixed holdings) </t>
  </si>
  <si>
    <t>Dairying</t>
  </si>
  <si>
    <t>Cattle-rearing and fattening</t>
  </si>
  <si>
    <t xml:space="preserve">Other types of livestock-farming </t>
  </si>
  <si>
    <t xml:space="preserve"> Buildings </t>
  </si>
  <si>
    <t>Livestock housing (Cattle)</t>
  </si>
  <si>
    <t>Pighouses</t>
  </si>
  <si>
    <t xml:space="preserve">Other livestock buildings </t>
  </si>
  <si>
    <t>Greenhouses and related equipement</t>
  </si>
  <si>
    <t xml:space="preserve">Other farm buildings </t>
  </si>
  <si>
    <t xml:space="preserve">  of which  </t>
  </si>
  <si>
    <t>Purchase of livestock</t>
  </si>
  <si>
    <t xml:space="preserve">Agricultural plantations </t>
  </si>
  <si>
    <t>Facilities for manufacture and direct sale of farm products</t>
  </si>
  <si>
    <t xml:space="preserve">GDP (in % of the national average) </t>
  </si>
  <si>
    <t>agricultural population</t>
  </si>
  <si>
    <t>overall</t>
  </si>
  <si>
    <t>urban</t>
  </si>
  <si>
    <t xml:space="preserve">of which farmers </t>
  </si>
  <si>
    <t>Arable land</t>
  </si>
  <si>
    <t>Permanent crops</t>
  </si>
  <si>
    <t>Permanent grassland and pastures</t>
  </si>
  <si>
    <t>r. Development and improvement of infrastructure connected with the development of agriculture (Ch. IX, art. 33).</t>
  </si>
  <si>
    <t>s. Encouragement for tourist and craft activities (Ch. IX, art. 33).</t>
  </si>
  <si>
    <t>t. Protection of the environment in connection with agriculture, forestry and landscape conservation as well as the improvement of animal welfare  (Ch. IX, art. 33).</t>
  </si>
  <si>
    <t>u. Restoring agricultural production potential damaged by natural disasters and introducing appropriate prevention instruments (Ch. IX, art. 33).</t>
  </si>
  <si>
    <t>v. Financial engineering (Ch. IX, art. 33).</t>
  </si>
  <si>
    <t>Outside Objectives 1 and 2</t>
  </si>
  <si>
    <t xml:space="preserve">Field crops </t>
  </si>
  <si>
    <t>Vineyards</t>
  </si>
  <si>
    <t>Fruit cultivation</t>
  </si>
  <si>
    <t>Other holdings (including mixed holdings)</t>
  </si>
  <si>
    <t>total</t>
  </si>
  <si>
    <t>rural</t>
  </si>
  <si>
    <t>%</t>
  </si>
  <si>
    <t>TOTAL</t>
  </si>
  <si>
    <t>Total</t>
  </si>
  <si>
    <t>a</t>
  </si>
  <si>
    <t xml:space="preserve">b =a/g </t>
  </si>
  <si>
    <t>c</t>
  </si>
  <si>
    <t xml:space="preserve">  d = c/g</t>
  </si>
  <si>
    <t>e</t>
  </si>
  <si>
    <t>f = e/g</t>
  </si>
  <si>
    <t>g</t>
  </si>
  <si>
    <t>i</t>
  </si>
  <si>
    <t>Obj. 1</t>
  </si>
  <si>
    <t>Obj.2</t>
  </si>
  <si>
    <t>Horticulture</t>
  </si>
  <si>
    <t>% of total</t>
  </si>
  <si>
    <t>j. Land improvement and k. Reparcelling (Ch. IX, art. 33).</t>
  </si>
  <si>
    <t>Number of contracts</t>
  </si>
  <si>
    <t>c. Training (Ch. III, art. 9).</t>
  </si>
  <si>
    <t>Total of public expenditure committed</t>
  </si>
  <si>
    <t xml:space="preserve">Number of applications approved </t>
  </si>
  <si>
    <t>Total for LFA</t>
  </si>
  <si>
    <t>Outs. Obj. 1 &amp; 2</t>
  </si>
  <si>
    <t>h. Afforestation of agricultural land (Article 31)</t>
  </si>
  <si>
    <t>a.  Investment in agricultural holdings (Ch. I, art. 4-7).</t>
  </si>
  <si>
    <t>Type of investment</t>
  </si>
  <si>
    <t>a. Investment in agricultural holdings (Ch. I, art. 4-7).</t>
  </si>
  <si>
    <t>Country:</t>
  </si>
  <si>
    <t>Region:</t>
  </si>
  <si>
    <t>Reporting year:</t>
  </si>
  <si>
    <t>To be filled in</t>
  </si>
  <si>
    <t>(Light Turquoise)</t>
  </si>
  <si>
    <t>(Pale Bleu)</t>
  </si>
  <si>
    <t>Year of reference:</t>
  </si>
  <si>
    <t>Figure is not available</t>
  </si>
  <si>
    <t>l.Setting-up of farm relief and farm management services (Ch. IX, art. 33).</t>
  </si>
  <si>
    <t>n. Basic services for the rural economy and population (Ch. IX, art. 33).</t>
  </si>
  <si>
    <t>o.  Renovation and development of villages and protection and conservation of the rural heritage (Ch. IX, art. 33).</t>
  </si>
  <si>
    <t>q. Agricultural water resources management (Ch. IX, art. 33).</t>
  </si>
  <si>
    <t xml:space="preserve">Horticulture </t>
  </si>
  <si>
    <t xml:space="preserve">Other holdings (including mixed holdings) </t>
  </si>
  <si>
    <t>b. Setting-up of young farmers (Ch. II, art. 8).</t>
  </si>
  <si>
    <t>Organiser</t>
  </si>
  <si>
    <t>Acquisition of the skills needed to enable to manage an economically viable farm</t>
  </si>
  <si>
    <t>Preparation for the application of forest management practices to improve the economic, ecological or social functions of the forests</t>
  </si>
  <si>
    <t>Objective</t>
  </si>
  <si>
    <t>d. Early retirement (Ch. IV, art. 10-12).</t>
  </si>
  <si>
    <t>Olive cultivation</t>
  </si>
  <si>
    <t>Population density (inhabitant/km²)</t>
  </si>
  <si>
    <t>% of UAA</t>
  </si>
  <si>
    <t>Forests and other woodland</t>
  </si>
  <si>
    <t>UAA total</t>
  </si>
  <si>
    <t>Other uses</t>
  </si>
  <si>
    <t xml:space="preserve">Total number of agricultural holdings </t>
  </si>
  <si>
    <t xml:space="preserve">Not applicable </t>
  </si>
  <si>
    <t>NL</t>
  </si>
  <si>
    <t>NI</t>
  </si>
  <si>
    <t>NA</t>
  </si>
  <si>
    <t>Applicable, but not implemented (yet)</t>
  </si>
  <si>
    <t>f. Agri-environment (art. 22-24)</t>
  </si>
  <si>
    <t>b. Setting-up of young farmers (Article 8)</t>
  </si>
  <si>
    <t>f. Agri-environment (Articles 22-24)</t>
  </si>
  <si>
    <t>l. Setting-up of farm relief and farm management services (Article 33)</t>
  </si>
  <si>
    <t>r. Development and improvement of infrastructure connected with the development of agriculture (Article. 33)</t>
  </si>
  <si>
    <t>Amount of public expenditure committed</t>
  </si>
  <si>
    <t>t. Protection of the environnement in connection with agriculture, forestry and landscape conservation, as well as the improvement of animal welfare (Article. 33)</t>
  </si>
  <si>
    <t>f. Agri-environment (Ch. VI, art. 22-24).</t>
  </si>
  <si>
    <t>g. Improving processing and marketing of agricultural products (Ch. VII, art. 25-28).</t>
  </si>
  <si>
    <t xml:space="preserve">Meat </t>
  </si>
  <si>
    <t xml:space="preserve">Milk and dairy products </t>
  </si>
  <si>
    <t xml:space="preserve">Eggs and poultry </t>
  </si>
  <si>
    <t xml:space="preserve">Other livestock products </t>
  </si>
  <si>
    <t xml:space="preserve">Cereals </t>
  </si>
  <si>
    <t xml:space="preserve">Sugar </t>
  </si>
  <si>
    <t xml:space="preserve">Oilseeds </t>
  </si>
  <si>
    <t xml:space="preserve">Protein seeds </t>
  </si>
  <si>
    <t xml:space="preserve">Wines and alcohols </t>
  </si>
  <si>
    <t xml:space="preserve">Fruit and vegetables </t>
  </si>
  <si>
    <t xml:space="preserve">Flowers and plants </t>
  </si>
  <si>
    <t xml:space="preserve">Seeds </t>
  </si>
  <si>
    <t xml:space="preserve">Potato </t>
  </si>
  <si>
    <t xml:space="preserve">Other crop products </t>
  </si>
  <si>
    <t xml:space="preserve">Other products </t>
  </si>
  <si>
    <t xml:space="preserve">Polyvalent products </t>
  </si>
  <si>
    <t xml:space="preserve">Improve or rationalise marketing channels </t>
  </si>
  <si>
    <t>Improve or rationalise processing procedures</t>
  </si>
  <si>
    <t xml:space="preserve">Improve the presentation and preparation of products </t>
  </si>
  <si>
    <t>Encourage the better use or elimination of by-products or waste</t>
  </si>
  <si>
    <t>Apply new technologies</t>
  </si>
  <si>
    <t>Improve and monitor quality</t>
  </si>
  <si>
    <t>Improve and monitor health conditions</t>
  </si>
  <si>
    <t>Encourage the development of new outlets for agricultural products</t>
  </si>
  <si>
    <t>Favour innovative investments</t>
  </si>
  <si>
    <t>Protect the environment</t>
  </si>
  <si>
    <t>Year of reference</t>
  </si>
  <si>
    <t>g.1  Breakdown by sector</t>
  </si>
  <si>
    <t>Main sector</t>
  </si>
  <si>
    <t>g.2  Breakdown by investment objective</t>
  </si>
  <si>
    <t>Main objective</t>
  </si>
  <si>
    <t>h. Afforestation of agricultural land (art. 31)</t>
  </si>
  <si>
    <t>a.1 &amp; a.2</t>
  </si>
  <si>
    <t>b.1 &amp; b.2</t>
  </si>
  <si>
    <t>tables</t>
  </si>
  <si>
    <t>d.1 &amp; d.2</t>
  </si>
  <si>
    <t>e.1</t>
  </si>
  <si>
    <t>e.2</t>
  </si>
  <si>
    <t>f</t>
  </si>
  <si>
    <t>g.1 &amp; g.2</t>
  </si>
  <si>
    <t>j &amp; k</t>
  </si>
  <si>
    <t>l &amp; m</t>
  </si>
  <si>
    <t>n &amp; o</t>
  </si>
  <si>
    <t>p &amp; q</t>
  </si>
  <si>
    <t>r &amp; s</t>
  </si>
  <si>
    <t>t &amp; u &amp; v</t>
  </si>
  <si>
    <t>Number of holdings ('000)</t>
  </si>
  <si>
    <t>Utilized agricultural area ('000 ha)</t>
  </si>
  <si>
    <t>a.1</t>
  </si>
  <si>
    <t>Setting-up of young farmers (Ch. II, art. 8)</t>
  </si>
  <si>
    <t>b.1</t>
  </si>
  <si>
    <t>Training (Ch. III, art. 9)</t>
  </si>
  <si>
    <t>Early retirement (Ch. IV, art. 10-12)</t>
  </si>
  <si>
    <t>d.1</t>
  </si>
  <si>
    <t>Number of hectares realeased ('000 ha)</t>
  </si>
  <si>
    <t>Less-favoured areas and areas with environmental restrictions (Ch. V, art. 13-21)</t>
  </si>
  <si>
    <t>number of holdings</t>
  </si>
  <si>
    <t>number of hectares supported ('000 ha)</t>
  </si>
  <si>
    <t>Number of new contracts</t>
  </si>
  <si>
    <t>Agri-environment (Ch. VI, art. 22-24)</t>
  </si>
  <si>
    <t>Number of hectares supported ('000 ha.)</t>
  </si>
  <si>
    <t>Number of hectares supported</t>
  </si>
  <si>
    <t>Improving processing and marketing of agricultural products (Ch. VII, art. 25-28)</t>
  </si>
  <si>
    <t>g.1</t>
  </si>
  <si>
    <t>area supported ('000 ha)</t>
  </si>
  <si>
    <t>Reparcelling</t>
  </si>
  <si>
    <t>Land improvement (Ch. IX, art. 33)</t>
  </si>
  <si>
    <t>Reparcelling (Ch. IX, art. 33)</t>
  </si>
  <si>
    <t>Basic services for the rural economy and population (Ch. IX, art. 33)</t>
  </si>
  <si>
    <t>Diversification of agricultural activities and activities close to agriculture to provide multiple activities or alternative incomes (Ch. IX, art. 33)</t>
  </si>
  <si>
    <t>T.5.1 According to Objective 1 areas, Objective 2 areas and areas outside Objectives 1 and 2</t>
  </si>
  <si>
    <t xml:space="preserve"> Objective 1 area</t>
  </si>
  <si>
    <t xml:space="preserve"> Objective 2 area</t>
  </si>
  <si>
    <t>g =a+c+e</t>
  </si>
  <si>
    <t>Public expenditure committed ('000 EUR)</t>
  </si>
  <si>
    <t>e.1 Less-favoured areas (art. 13-21)</t>
  </si>
  <si>
    <t>e.2 Areas with environmental restrictions (art. 13-21)</t>
  </si>
  <si>
    <t>Not to be filled in</t>
  </si>
  <si>
    <t>(Yellow)</t>
  </si>
  <si>
    <t>c. Country codes</t>
  </si>
  <si>
    <t>b. Coding conventions</t>
  </si>
  <si>
    <t>name</t>
  </si>
  <si>
    <t>organisation</t>
  </si>
  <si>
    <t>e-mail</t>
  </si>
  <si>
    <t>Contact person:</t>
  </si>
  <si>
    <t>e.1 Less-favoured areas (Ch. V, art. 13-21).</t>
  </si>
  <si>
    <t>e.2 Areas with environmental restrictions (Ch. V, art. 16).</t>
  </si>
  <si>
    <t>i. Other forestry measures (Ch. VIII, art. 30, 32).</t>
  </si>
  <si>
    <t>Number of farmers ('000)</t>
  </si>
  <si>
    <t>farmers ≥ 55</t>
  </si>
  <si>
    <t>Employment rate women (in % active population)</t>
  </si>
  <si>
    <t>Employment rate men (in % active population)</t>
  </si>
  <si>
    <t>Employment rate young people &lt; 25 (in % active population)</t>
  </si>
  <si>
    <t>Other forestry (Ch. VIII, art. 30, indents 2-5)</t>
  </si>
  <si>
    <t>i rest</t>
  </si>
  <si>
    <t>Other forestry (Ch. VIII, art. 32)</t>
  </si>
  <si>
    <t>g. Improving processing and marketing of agricultural products (art. 25-28)</t>
  </si>
  <si>
    <t>i. Other forestry measures (art. 30, 32)</t>
  </si>
  <si>
    <t>Total of all measures</t>
  </si>
  <si>
    <t>Areas subject to specific handicaps</t>
  </si>
  <si>
    <t>Of which EAGGF</t>
  </si>
  <si>
    <t>e.1 Less-favoured areas (Articles 13-21)</t>
  </si>
  <si>
    <t>e.2 Areas with environmental restrictions (Articles 13-21)</t>
  </si>
  <si>
    <t>p. Diversification of agricultural activities and activities close to agriculture to provide multiple activities or alternative incomes (Article 33)</t>
  </si>
  <si>
    <t>% of total eligible cost allocated to ''green investments"</t>
  </si>
  <si>
    <t>a.2 Breakdown by type of investment</t>
  </si>
  <si>
    <t>Preparation for the application of production practices compatible with the maintenance and enhancement of the landscape, the protection of the environment, hygiene standards and animal welfare</t>
  </si>
  <si>
    <t>Marketing of quality agricultural products</t>
  </si>
  <si>
    <t>T2. Land use programme area</t>
  </si>
  <si>
    <t>g. Improving processing and marketing of agricultural products (Ch. VII, art. 25-28)</t>
  </si>
  <si>
    <t>Rural development monitoring indicator tables</t>
  </si>
  <si>
    <t>code</t>
  </si>
  <si>
    <t>General tables</t>
  </si>
  <si>
    <t>T.0.1</t>
  </si>
  <si>
    <t>Background information</t>
  </si>
  <si>
    <t>T.0.2</t>
  </si>
  <si>
    <t>Programmed measures</t>
  </si>
  <si>
    <t>T.1</t>
  </si>
  <si>
    <t>Characteristics of the programme area</t>
  </si>
  <si>
    <t>T.2</t>
  </si>
  <si>
    <t>Land use programme area</t>
  </si>
  <si>
    <t>T.3</t>
  </si>
  <si>
    <t>Profile of agricultural holdings programme area</t>
  </si>
  <si>
    <t>T.4</t>
  </si>
  <si>
    <t>Forecasts</t>
  </si>
  <si>
    <t>T.5</t>
  </si>
  <si>
    <t>Geographic breakdown of support measures</t>
  </si>
  <si>
    <t>T.5.1</t>
  </si>
  <si>
    <t>According to Objective 1 areas, Objective 2 areas and areas outside Objectives 1 and 2</t>
  </si>
  <si>
    <t>T.5.2</t>
  </si>
  <si>
    <t>According to the areas defined by Articles 16 to 20 of  Reg. (CE) n°1257/1999</t>
  </si>
  <si>
    <t>T.6</t>
  </si>
  <si>
    <t>Financial monitoring</t>
  </si>
  <si>
    <t>Measure tables</t>
  </si>
  <si>
    <t xml:space="preserve">Breakdown by type of production </t>
  </si>
  <si>
    <t>a.2</t>
  </si>
  <si>
    <t xml:space="preserve">Breakdown by type of investment </t>
  </si>
  <si>
    <t>b</t>
  </si>
  <si>
    <t>Setting-up aids by type of production</t>
  </si>
  <si>
    <t>b.2</t>
  </si>
  <si>
    <t>Applications by age category</t>
  </si>
  <si>
    <t>d</t>
  </si>
  <si>
    <t>Beneficiary type</t>
  </si>
  <si>
    <t>d.2</t>
  </si>
  <si>
    <t>Less Favoured Areas (holdings receiving compensatory allowances by pre-dominant LFA type )</t>
  </si>
  <si>
    <t>Areas with environmental restrictions (holdings receiving art. 16 payments)</t>
  </si>
  <si>
    <t>Breakdown by sector</t>
  </si>
  <si>
    <t>g.2</t>
  </si>
  <si>
    <t>Breakdown by investment objective</t>
  </si>
  <si>
    <t>h</t>
  </si>
  <si>
    <t xml:space="preserve"> Afforestation of agricultural land (Ch. VIII, Art. 29-32)</t>
  </si>
  <si>
    <t>I</t>
  </si>
  <si>
    <t>Other forestry measures (Ch. VIII, Art. 29-32)</t>
  </si>
  <si>
    <t>I.1</t>
  </si>
  <si>
    <t>Other afforestation (art. 30, 1st indent)</t>
  </si>
  <si>
    <t>I.2</t>
  </si>
  <si>
    <t xml:space="preserve">(art. 30, other indents; art. 32) </t>
  </si>
  <si>
    <t>Promoting the adaptation and development of rural areas (Ch. IX, art. 33)</t>
  </si>
  <si>
    <t>j</t>
  </si>
  <si>
    <t>k</t>
  </si>
  <si>
    <t>l</t>
  </si>
  <si>
    <t>Setting-up of farm relief and farm management services</t>
  </si>
  <si>
    <t>m</t>
  </si>
  <si>
    <t>n</t>
  </si>
  <si>
    <t>Basic services for the rural economy and population</t>
  </si>
  <si>
    <t>o</t>
  </si>
  <si>
    <t>Renovation and development of villages and protection and conservation of the rural heritage</t>
  </si>
  <si>
    <t>p</t>
  </si>
  <si>
    <t>Diversification of agricultural activities and activities close to agriculture to provide multiple activities or alternative incomes</t>
  </si>
  <si>
    <t>q</t>
  </si>
  <si>
    <t>Agricultural water resources management</t>
  </si>
  <si>
    <t>r</t>
  </si>
  <si>
    <t>Development and improvement of infrastructure connected with the development of agriculture</t>
  </si>
  <si>
    <t>s</t>
  </si>
  <si>
    <t>Encouragement for tourist and craft activities</t>
  </si>
  <si>
    <t>t</t>
  </si>
  <si>
    <t>Protection of the environment in connection with agriculture, forestry and landscape conservation as well as the improvement of animal welfare</t>
  </si>
  <si>
    <t>u</t>
  </si>
  <si>
    <t>Restoring agricultural production potential damaged by natural disasters and introducing appropriate prevention instruments</t>
  </si>
  <si>
    <t>v</t>
  </si>
  <si>
    <t>Financial engineering</t>
  </si>
  <si>
    <t>Mixed table</t>
  </si>
  <si>
    <t>T.7</t>
  </si>
  <si>
    <t>Agricultural area under agri-environment contracts and Natura 2000: share UAA receiving agri-environmental or compensatory allowance payments</t>
  </si>
  <si>
    <t>status</t>
  </si>
  <si>
    <t>AUSTRIA</t>
  </si>
  <si>
    <t>AT</t>
  </si>
  <si>
    <t>BELGIUM</t>
  </si>
  <si>
    <t>BE</t>
  </si>
  <si>
    <t>DENMARK</t>
  </si>
  <si>
    <t>DK</t>
  </si>
  <si>
    <t>FRANCE</t>
  </si>
  <si>
    <t>FR</t>
  </si>
  <si>
    <t>GREECE</t>
  </si>
  <si>
    <t>GR</t>
  </si>
  <si>
    <t>IRELAND</t>
  </si>
  <si>
    <t>IE</t>
  </si>
  <si>
    <t>LUXEMBOURG</t>
  </si>
  <si>
    <t>LU</t>
  </si>
  <si>
    <t>NETHERLANDS</t>
  </si>
  <si>
    <t>PORTUGAL</t>
  </si>
  <si>
    <t>PT</t>
  </si>
  <si>
    <t>SPAIN</t>
  </si>
  <si>
    <t>ES</t>
  </si>
  <si>
    <t>SWEDEN</t>
  </si>
  <si>
    <t>SE</t>
  </si>
  <si>
    <t>UNITED KINGDOM</t>
  </si>
  <si>
    <t>GB</t>
  </si>
  <si>
    <t>GERMANY</t>
  </si>
  <si>
    <t>DE</t>
  </si>
  <si>
    <t>ITALY</t>
  </si>
  <si>
    <t>IT</t>
  </si>
  <si>
    <t>FINLAND</t>
  </si>
  <si>
    <t>FI</t>
  </si>
  <si>
    <t>d. Programme types</t>
  </si>
  <si>
    <t>Rural Development Programme (Guarantee)</t>
  </si>
  <si>
    <t>RD measures included in Obj 1 programme (Guidance)</t>
  </si>
  <si>
    <t>RD measures included in Obj 2 programme (Guarantee)</t>
  </si>
  <si>
    <t>COMMON INDICATOR TABLES FOR MONITORING RURAL DEVELOPMENT PROGRAMMING</t>
  </si>
  <si>
    <t>Part II:</t>
  </si>
  <si>
    <t>2000-2006</t>
  </si>
  <si>
    <t>Other afforestation (Ch. VIII, art. 30)</t>
  </si>
  <si>
    <t>T.5.2 According to the areas defined by Articles 16 to 20 of the Reg. (CE) n°1257/1999</t>
  </si>
  <si>
    <t>NP</t>
  </si>
  <si>
    <t>RDP with modulation (tracked separately)</t>
  </si>
  <si>
    <t>Obj1</t>
  </si>
  <si>
    <t>Obj2</t>
  </si>
  <si>
    <t>e. Region codes</t>
  </si>
  <si>
    <t>See explanatory guidelines</t>
  </si>
  <si>
    <t>New applications by age category</t>
  </si>
  <si>
    <t>phone</t>
  </si>
  <si>
    <t>Number of new agreements</t>
  </si>
  <si>
    <t>Number of holdings supported</t>
  </si>
  <si>
    <t>Others (non-classifiable)</t>
  </si>
  <si>
    <t>i.1</t>
  </si>
  <si>
    <t>i. Other afforestation (Ch. VIII, art. 30).</t>
  </si>
  <si>
    <t>T.5 Geographic breakdown of support</t>
  </si>
  <si>
    <t>Number of agreements</t>
  </si>
  <si>
    <t>h. Afforestation of agricultural land (art. 31) (planting costs)</t>
  </si>
  <si>
    <t>T.6 Financial monitoring</t>
  </si>
  <si>
    <t>u. Restoring agricultural production potential damaged by natural disasters and introducing appropriate prevention instruments (Article. 33)</t>
  </si>
  <si>
    <t>Participant</t>
  </si>
  <si>
    <t>of which for organic products</t>
  </si>
  <si>
    <t>Non-accompanying measures in Obj 1-2</t>
  </si>
  <si>
    <t>RDPmod</t>
  </si>
  <si>
    <t>k=a+i</t>
  </si>
  <si>
    <t>b=a/k</t>
  </si>
  <si>
    <t>d=c/k</t>
  </si>
  <si>
    <t>f=e/k</t>
  </si>
  <si>
    <t>h=g/k</t>
  </si>
  <si>
    <t>j=i/k</t>
  </si>
  <si>
    <t>farmers &lt; 40</t>
  </si>
  <si>
    <t xml:space="preserve"> Setting up of farm relief and farm management services (Ch. IX, art. 33)</t>
  </si>
  <si>
    <t>Marketing of quality agricultural products (Ch. IX, art. 33)</t>
  </si>
  <si>
    <t>Renovation and development of villages and protection and conservation of the rural heritage (Ch. IX, art. 33)</t>
  </si>
  <si>
    <t>Agricultural water resources management (Ch. IX, art. 33)</t>
  </si>
  <si>
    <t xml:space="preserve"> Development and improvement of infrastructure connected with the development of agriculture (Ch. IX, art. 33)</t>
  </si>
  <si>
    <t>Encouragement for tourist and craft activities (Ch. IX, art. 33)</t>
  </si>
  <si>
    <t>Protection of the environment in connection with agriculture, forestry and landscape conservation, as well as the improvement of animal welfare (Ch. IX, art. 33)</t>
  </si>
  <si>
    <t>Restoring agricultural production potential damaged by natural disasters and introducing appropriate prevention instruments (Ch. IX, art. 33)</t>
  </si>
  <si>
    <t>Financial engineering (Ch. IX, art. 33)</t>
  </si>
  <si>
    <t>... &lt; 25 years old</t>
  </si>
  <si>
    <t xml:space="preserve">25 ≤... &lt; 30 years old </t>
  </si>
  <si>
    <t>30 ≤... &lt; 35 years old</t>
  </si>
  <si>
    <t>35 ≤... &lt; 40 years old</t>
  </si>
  <si>
    <t>(FRSTD)</t>
  </si>
  <si>
    <t>CZ</t>
  </si>
  <si>
    <t>Obj.1</t>
  </si>
  <si>
    <t>X</t>
  </si>
  <si>
    <t>Ministry of Agriculture of the Czech Republic</t>
  </si>
  <si>
    <t>-</t>
  </si>
  <si>
    <r>
      <t xml:space="preserve">Measures </t>
    </r>
    <r>
      <rPr>
        <sz val="10"/>
        <rFont val="Arial"/>
        <family val="2"/>
      </rPr>
      <t>(between brackets, reference articles of Reg. (CE) 1257/1999)</t>
    </r>
  </si>
  <si>
    <r>
      <t>Less-favoured areas</t>
    </r>
    <r>
      <rPr>
        <vertAlign val="superscript"/>
        <sz val="11"/>
        <rFont val="Arial"/>
        <family val="2"/>
      </rPr>
      <t xml:space="preserve"> </t>
    </r>
  </si>
  <si>
    <r>
      <t>Main type of production</t>
    </r>
    <r>
      <rPr>
        <vertAlign val="superscript"/>
        <sz val="10"/>
        <rFont val="Arial"/>
        <family val="2"/>
      </rPr>
      <t xml:space="preserve"> </t>
    </r>
  </si>
  <si>
    <t>h. Afforestation of agricultural land and i. Other forestry measures (Ch. VIII, Art. 29-32)</t>
  </si>
  <si>
    <t>i.1 Other afforestation (art. 30, 1st indent)</t>
  </si>
  <si>
    <t>Planting costs by tree type</t>
  </si>
  <si>
    <t>Area supported ('000 ha.)</t>
  </si>
  <si>
    <t>Average amount of support per ha (EUR)</t>
  </si>
  <si>
    <t>Private</t>
  </si>
  <si>
    <t>Public</t>
  </si>
  <si>
    <t>Conifers</t>
  </si>
  <si>
    <t>Broadleaves</t>
  </si>
  <si>
    <t>Mixed plantations (&gt; 25% in a 2nd species)</t>
  </si>
  <si>
    <t>Rapid growth plantations</t>
  </si>
  <si>
    <t>i. Other forestry measures continued (Ch. VIII, art. 29-32)</t>
  </si>
  <si>
    <t xml:space="preserve">i.2 (art. 30, other indents; art. 32) </t>
  </si>
  <si>
    <t>Art. 30 (indents 2-5)</t>
  </si>
  <si>
    <t xml:space="preserve">Investments in economic, ecological or social value of forests </t>
  </si>
  <si>
    <t xml:space="preserve">Investments in harvesting, processing and marketing of forestry products </t>
  </si>
  <si>
    <t>Promotion new outlets forestry products</t>
  </si>
  <si>
    <t xml:space="preserve">Establishment associations of forest holders </t>
  </si>
  <si>
    <t>Restoring forestry production potential</t>
  </si>
  <si>
    <t>Forest fire prevention</t>
  </si>
  <si>
    <t>Art. 32</t>
  </si>
  <si>
    <t xml:space="preserve">Maintain and improve the ecological stability of forests for public interest </t>
  </si>
  <si>
    <t>Maintain fire-breaks through agricultural measures (ha equivalent)</t>
  </si>
  <si>
    <t>j. Land improvement</t>
  </si>
  <si>
    <t>Action</t>
  </si>
  <si>
    <t>Number of hectares</t>
  </si>
  <si>
    <t>k. Reparcelling</t>
  </si>
  <si>
    <t>l.Setting-up of farm relief and farm management services</t>
  </si>
  <si>
    <t>Farm relief services</t>
  </si>
  <si>
    <t>Farm management services</t>
  </si>
  <si>
    <t>m. Marketing of quality agricultural products</t>
  </si>
  <si>
    <t>n. Basic services for the rural economy and population</t>
  </si>
  <si>
    <t>of which (3 main categories):</t>
  </si>
  <si>
    <t>o. Renovation and development of villages and protection and conservation of the rural heritage</t>
  </si>
  <si>
    <t>Number of applications</t>
  </si>
  <si>
    <t>Renovation/development of villages</t>
  </si>
  <si>
    <t>Protection/conservation of rural heritage</t>
  </si>
  <si>
    <t>p. Diversification of agricultural activities and activities close to agriculture to provide multiple activities or alternative incomes</t>
  </si>
  <si>
    <t>agri-tourism</t>
  </si>
  <si>
    <t>multiple activities and alternative incomes</t>
  </si>
  <si>
    <t>alternative energy sources</t>
  </si>
  <si>
    <t>q. Agricultural water resources management</t>
  </si>
  <si>
    <t>irrigation</t>
  </si>
  <si>
    <t>agricultural water reservoirs</t>
  </si>
  <si>
    <t>r. Development and improvement of infrastructure connected with the development of agriculture</t>
  </si>
  <si>
    <t>agricultural production potencial renewal</t>
  </si>
  <si>
    <t>flood prevention</t>
  </si>
  <si>
    <t>s. Encouragement for tourist and craft activities</t>
  </si>
  <si>
    <t>Tourism activities</t>
  </si>
  <si>
    <t>Craft activities</t>
  </si>
  <si>
    <t>t. Protection of the environment in connection with agriculture, forestry and landscape conservation as well as the improvement of animal welfare</t>
  </si>
  <si>
    <t>Protection of the environment</t>
  </si>
  <si>
    <t>Improvement of animal welfare</t>
  </si>
  <si>
    <t>u. Restoring agricultural production potential damaged by natural disasters and introducing appropriate prevention instruments</t>
  </si>
  <si>
    <t>Restoring agricultural production potential</t>
  </si>
  <si>
    <t>introducing prevention instruments</t>
  </si>
  <si>
    <t>v. Financial engineering</t>
  </si>
  <si>
    <t>Classification of farms according to the type of production</t>
  </si>
  <si>
    <t xml:space="preserve">Type of farming classification </t>
  </si>
  <si>
    <t xml:space="preserve">1: specialist field crops </t>
  </si>
  <si>
    <t>2 : specialist horticulture</t>
  </si>
  <si>
    <t>31 : specialist vineyards</t>
  </si>
  <si>
    <t>32 : specialist fruit and citrus</t>
  </si>
  <si>
    <t>33 : specialised olive</t>
  </si>
  <si>
    <t>34: various permanent crops combined</t>
  </si>
  <si>
    <t xml:space="preserve">6: mixed-crops </t>
  </si>
  <si>
    <t>8: mixed crops - livestock</t>
  </si>
  <si>
    <t>41 : specialist dairying</t>
  </si>
  <si>
    <t xml:space="preserve">42 : specialised cattle – dairying and fattening </t>
  </si>
  <si>
    <t>501 : specialised pigs</t>
  </si>
  <si>
    <t>502 : specialised poultry</t>
  </si>
  <si>
    <t>43: cattle – dairying, rearing and fattening combined</t>
  </si>
  <si>
    <t>44: sheep, goats and other grazing livestock</t>
  </si>
  <si>
    <t>503: various granivores combined</t>
  </si>
  <si>
    <t xml:space="preserve">7: mixed livestock holdings </t>
  </si>
  <si>
    <t xml:space="preserve">Others </t>
  </si>
  <si>
    <t xml:space="preserve">9 : non classifiable holdings </t>
  </si>
  <si>
    <t>COMMENTS</t>
  </si>
  <si>
    <t>Total eligible cost            ('000 EUR)</t>
  </si>
  <si>
    <t>Single premium ('000 EUR)</t>
  </si>
  <si>
    <t>Interest subsidy ('000 EUR)</t>
  </si>
  <si>
    <t>Total ('000 EUR)</t>
  </si>
  <si>
    <t>of which EAGGF ('000 EUR)</t>
  </si>
  <si>
    <t>Amount of public expenditure committed           ('000 EUR)</t>
  </si>
  <si>
    <t>Total eligible cost             ('000 EUR)</t>
  </si>
  <si>
    <t>Total eligible cost        ('000 EUR)</t>
  </si>
  <si>
    <t>Total eligible cost      ('000 EUR)</t>
  </si>
  <si>
    <t>Total eligible cost         ('000 EUR)</t>
  </si>
  <si>
    <t>Total eligible cost           ('000 EUR)</t>
  </si>
  <si>
    <t>version: 23.06.04</t>
  </si>
  <si>
    <t>CYPRUS</t>
  </si>
  <si>
    <t>CY</t>
  </si>
  <si>
    <t>CZECH REPUBLIC</t>
  </si>
  <si>
    <t>ESTONIA</t>
  </si>
  <si>
    <t>EE</t>
  </si>
  <si>
    <t>HUNGARY</t>
  </si>
  <si>
    <t>HU</t>
  </si>
  <si>
    <t>LATVIA</t>
  </si>
  <si>
    <t>LV</t>
  </si>
  <si>
    <t>LITHUANIA</t>
  </si>
  <si>
    <t>LT</t>
  </si>
  <si>
    <t>MALTA</t>
  </si>
  <si>
    <t>MT</t>
  </si>
  <si>
    <t>POLAND</t>
  </si>
  <si>
    <t>PL</t>
  </si>
  <si>
    <t>SLOVAKIA</t>
  </si>
  <si>
    <t>SK</t>
  </si>
  <si>
    <t>SLOVENIA</t>
  </si>
  <si>
    <t>SI</t>
  </si>
  <si>
    <t>j to w</t>
  </si>
  <si>
    <t>w</t>
  </si>
  <si>
    <t>Management of integrated rural development strategies by local partners</t>
  </si>
  <si>
    <t>ad</t>
  </si>
  <si>
    <t>LEADER+ type measure (Art. 33 f)</t>
  </si>
  <si>
    <t>w. Management of integrated rural development strategies by local partners (Ch.IX, art.33)</t>
  </si>
  <si>
    <t>ad. LEADER+ type measure (Art. 33 f)</t>
  </si>
  <si>
    <t>Management of integrated rural development strategies by local partners (Ch.IX, art.33)</t>
  </si>
  <si>
    <t>j. to w. Promoting the adaptation and development of rural areas (art.33)</t>
  </si>
  <si>
    <t>w. Management of integrated rural development strategies by local partners (art.33)</t>
  </si>
  <si>
    <t xml:space="preserve"> j. to w.  Promoting the adaptation and development of rural areas (Ch. IX, art. 33)</t>
  </si>
  <si>
    <t xml:space="preserve">w. Management of integrated rural development strategies by local partners </t>
  </si>
  <si>
    <t>Acquisition of skills - Art. 33 f(1)</t>
  </si>
  <si>
    <t>a. technical support for studies of the local area and territory diagnosis</t>
  </si>
  <si>
    <t>b. information and training of the population</t>
  </si>
  <si>
    <t>c. building the representative local development partnerships</t>
  </si>
  <si>
    <t>d. drawing up integrated development strategies</t>
  </si>
  <si>
    <t>e. financing research and preparing application for support</t>
  </si>
  <si>
    <t>Pilot integrated strategies - Art. 33 f(2)</t>
  </si>
  <si>
    <t>Inter-territorial and transnational cooperation actions - Art. 33 f(3)</t>
  </si>
  <si>
    <t>Outs. Obj.    1 &amp; 2</t>
  </si>
  <si>
    <t>Amount of public expenditure committed       ('000 EUR)</t>
  </si>
  <si>
    <t>Total costs borne by the beneficiaries      ('000 EUR)</t>
  </si>
  <si>
    <t>Total costs borne by the beneficiaries     ('000 EUR)</t>
  </si>
  <si>
    <t>Total eligible cost       ('000 EUR)</t>
  </si>
  <si>
    <t>Total costs borne by the beneficiaries       ('000 EUR)</t>
  </si>
  <si>
    <t>TOTAL (Other forestry: tables i.1&amp;i.2)</t>
  </si>
  <si>
    <t>Farm advisory and extension services</t>
  </si>
  <si>
    <r>
      <t>exchange rate used: 25,180 CZK/EUR (31</t>
    </r>
    <r>
      <rPr>
        <vertAlign val="superscript"/>
        <sz val="10"/>
        <rFont val="Arial CE"/>
        <family val="0"/>
      </rPr>
      <t>st</t>
    </r>
    <r>
      <rPr>
        <sz val="10"/>
        <rFont val="Arial CE"/>
        <family val="0"/>
      </rPr>
      <t xml:space="preserve"> December 2008)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</si>
</sst>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FB&quot;_-;\-* #,##0\ &quot;FB&quot;_-;_-* &quot;-&quot;\ &quot;FB&quot;_-;_-@_-"/>
    <numFmt numFmtId="165" formatCode="_-* #,##0.00\ _F_B_-;\-* #,##0.00\ _F_B_-;_-* &quot;-&quot;??\ _F_B_-;_-@_-"/>
    <numFmt numFmtId="166" formatCode="_-* #,##0\ _F_B_-;\-* #,##0\ _F_B_-;_-* &quot;-&quot;\ _F_B_-;_-@_-"/>
    <numFmt numFmtId="167" formatCode="_-* #,##0.00\ &quot;FB&quot;_-;\-* #,##0.00\ &quot;FB&quot;_-;_-* &quot;-&quot;??\ &quot;FB&quot;_-;_-@_-"/>
    <numFmt numFmtId="168" formatCode="0.0%"/>
  </numFmts>
  <fonts count="60">
    <font>
      <sz val="10"/>
      <name val="Arial CE"/>
      <family val="0"/>
    </font>
    <font>
      <sz val="10"/>
      <name val="Arial"/>
      <family val="0"/>
    </font>
    <font>
      <u val="single"/>
      <sz val="7.5"/>
      <color indexed="12"/>
      <name val="Arial"/>
      <family val="0"/>
    </font>
    <font>
      <sz val="1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9"/>
      <name val="Arial CE"/>
      <family val="2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vertAlign val="superscript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730">
    <xf numFmtId="0" fontId="0" fillId="0" borderId="0" xfId="0" applyAlignment="1">
      <alignment/>
    </xf>
    <xf numFmtId="0" fontId="1" fillId="0" borderId="0" xfId="56">
      <alignment/>
      <protection/>
    </xf>
    <xf numFmtId="0" fontId="1" fillId="0" borderId="0" xfId="56" applyFont="1">
      <alignment/>
      <protection/>
    </xf>
    <xf numFmtId="0" fontId="3" fillId="0" borderId="0" xfId="56" applyFont="1">
      <alignment/>
      <protection/>
    </xf>
    <xf numFmtId="0" fontId="4" fillId="0" borderId="0" xfId="56" applyFont="1" applyAlignment="1">
      <alignment/>
      <protection/>
    </xf>
    <xf numFmtId="0" fontId="1" fillId="0" borderId="0" xfId="56" applyAlignment="1">
      <alignment/>
      <protection/>
    </xf>
    <xf numFmtId="0" fontId="6" fillId="0" borderId="0" xfId="56" applyFont="1" applyAlignment="1">
      <alignment/>
      <protection/>
    </xf>
    <xf numFmtId="0" fontId="7" fillId="0" borderId="0" xfId="53" applyFont="1" applyBorder="1">
      <alignment/>
      <protection/>
    </xf>
    <xf numFmtId="0" fontId="7" fillId="0" borderId="0" xfId="53" applyFont="1" applyBorder="1" applyAlignment="1">
      <alignment horizontal="center"/>
      <protection/>
    </xf>
    <xf numFmtId="0" fontId="1" fillId="0" borderId="0" xfId="53">
      <alignment/>
      <protection/>
    </xf>
    <xf numFmtId="0" fontId="8" fillId="0" borderId="0" xfId="53" applyFont="1">
      <alignment/>
      <protection/>
    </xf>
    <xf numFmtId="0" fontId="8" fillId="0" borderId="0" xfId="53" applyFont="1" applyProtection="1">
      <alignment/>
      <protection/>
    </xf>
    <xf numFmtId="0" fontId="1" fillId="0" borderId="0" xfId="53" applyFont="1" applyAlignment="1" applyProtection="1">
      <alignment wrapText="1"/>
      <protection/>
    </xf>
    <xf numFmtId="0" fontId="1" fillId="0" borderId="10" xfId="53" applyFont="1" applyBorder="1" applyAlignment="1" applyProtection="1">
      <alignment wrapText="1"/>
      <protection/>
    </xf>
    <xf numFmtId="0" fontId="1" fillId="33" borderId="10" xfId="53" applyFont="1" applyFill="1" applyBorder="1" applyAlignment="1" applyProtection="1">
      <alignment wrapText="1"/>
      <protection/>
    </xf>
    <xf numFmtId="0" fontId="9" fillId="0" borderId="0" xfId="53" applyFont="1" applyAlignment="1" applyProtection="1">
      <alignment horizontal="center" vertical="center"/>
      <protection/>
    </xf>
    <xf numFmtId="0" fontId="1" fillId="0" borderId="10" xfId="53" applyFont="1" applyFill="1" applyBorder="1" applyAlignment="1" applyProtection="1">
      <alignment wrapText="1"/>
      <protection/>
    </xf>
    <xf numFmtId="0" fontId="1" fillId="0" borderId="0" xfId="53" applyFont="1" applyFill="1" applyBorder="1" applyAlignment="1" applyProtection="1">
      <alignment wrapText="1"/>
      <protection/>
    </xf>
    <xf numFmtId="0" fontId="1" fillId="0" borderId="10" xfId="53" applyFont="1" applyFill="1" applyBorder="1" applyAlignment="1" applyProtection="1">
      <alignment horizontal="center" wrapText="1"/>
      <protection/>
    </xf>
    <xf numFmtId="0" fontId="1" fillId="0" borderId="10" xfId="53" applyBorder="1">
      <alignment/>
      <protection/>
    </xf>
    <xf numFmtId="0" fontId="1" fillId="0" borderId="10" xfId="53" applyBorder="1" applyAlignment="1">
      <alignment horizontal="center"/>
      <protection/>
    </xf>
    <xf numFmtId="0" fontId="8" fillId="0" borderId="10" xfId="53" applyFont="1" applyBorder="1" applyAlignment="1">
      <alignment horizontal="center"/>
      <protection/>
    </xf>
    <xf numFmtId="0" fontId="5" fillId="0" borderId="0" xfId="66" applyFont="1" applyProtection="1">
      <alignment/>
      <protection/>
    </xf>
    <xf numFmtId="0" fontId="1" fillId="0" borderId="0" xfId="66" applyProtection="1">
      <alignment/>
      <protection/>
    </xf>
    <xf numFmtId="0" fontId="8" fillId="0" borderId="0" xfId="66" applyFont="1" applyProtection="1">
      <alignment/>
      <protection/>
    </xf>
    <xf numFmtId="0" fontId="1" fillId="0" borderId="0" xfId="66" applyBorder="1" applyProtection="1">
      <alignment/>
      <protection/>
    </xf>
    <xf numFmtId="0" fontId="1" fillId="0" borderId="11" xfId="66" applyBorder="1" applyProtection="1">
      <alignment/>
      <protection/>
    </xf>
    <xf numFmtId="0" fontId="1" fillId="0" borderId="12" xfId="66" applyBorder="1" applyProtection="1">
      <alignment/>
      <protection/>
    </xf>
    <xf numFmtId="0" fontId="1" fillId="0" borderId="13" xfId="66" applyBorder="1" applyProtection="1">
      <alignment/>
      <protection/>
    </xf>
    <xf numFmtId="0" fontId="7" fillId="0" borderId="0" xfId="65" applyFont="1" applyAlignment="1" applyProtection="1">
      <alignment horizontal="left" vertical="top"/>
      <protection/>
    </xf>
    <xf numFmtId="0" fontId="1" fillId="0" borderId="0" xfId="65" applyAlignment="1" applyProtection="1">
      <alignment horizontal="left" vertical="top"/>
      <protection/>
    </xf>
    <xf numFmtId="0" fontId="1" fillId="0" borderId="0" xfId="65" applyProtection="1">
      <alignment/>
      <protection/>
    </xf>
    <xf numFmtId="0" fontId="8" fillId="0" borderId="0" xfId="65" applyFont="1" applyProtection="1">
      <alignment/>
      <protection/>
    </xf>
    <xf numFmtId="0" fontId="1" fillId="0" borderId="10" xfId="65" applyBorder="1" applyAlignment="1" applyProtection="1">
      <alignment horizontal="left" vertical="top"/>
      <protection/>
    </xf>
    <xf numFmtId="0" fontId="1" fillId="33" borderId="10" xfId="65" applyFill="1" applyBorder="1" applyAlignment="1" applyProtection="1">
      <alignment horizontal="center" vertical="top"/>
      <protection locked="0"/>
    </xf>
    <xf numFmtId="0" fontId="1" fillId="0" borderId="14" xfId="65" applyBorder="1" applyAlignment="1" applyProtection="1">
      <alignment horizontal="left" vertical="top" wrapText="1"/>
      <protection/>
    </xf>
    <xf numFmtId="0" fontId="1" fillId="33" borderId="10" xfId="65" applyFill="1" applyBorder="1" applyAlignment="1" applyProtection="1">
      <alignment horizontal="center" vertical="top" wrapText="1"/>
      <protection locked="0"/>
    </xf>
    <xf numFmtId="1" fontId="12" fillId="33" borderId="10" xfId="65" applyNumberFormat="1" applyFont="1" applyFill="1" applyBorder="1" applyAlignment="1" applyProtection="1">
      <alignment horizontal="center" vertical="center"/>
      <protection locked="0"/>
    </xf>
    <xf numFmtId="0" fontId="1" fillId="0" borderId="10" xfId="65" applyBorder="1" applyAlignment="1" applyProtection="1">
      <alignment horizontal="left" vertical="top" wrapText="1"/>
      <protection/>
    </xf>
    <xf numFmtId="0" fontId="1" fillId="33" borderId="15" xfId="65" applyFill="1" applyBorder="1" applyAlignment="1" applyProtection="1">
      <alignment/>
      <protection locked="0"/>
    </xf>
    <xf numFmtId="0" fontId="1" fillId="33" borderId="16" xfId="65" applyFill="1" applyBorder="1" applyAlignment="1" applyProtection="1">
      <alignment/>
      <protection locked="0"/>
    </xf>
    <xf numFmtId="0" fontId="2" fillId="33" borderId="14" xfId="36" applyFill="1" applyBorder="1" applyAlignment="1" applyProtection="1">
      <alignment/>
      <protection locked="0"/>
    </xf>
    <xf numFmtId="3" fontId="1" fillId="33" borderId="14" xfId="65" applyNumberFormat="1" applyFill="1" applyBorder="1" applyAlignment="1" applyProtection="1">
      <alignment/>
      <protection locked="0"/>
    </xf>
    <xf numFmtId="0" fontId="8" fillId="0" borderId="0" xfId="58" applyFont="1" applyAlignment="1" applyProtection="1">
      <alignment horizontal="right"/>
      <protection/>
    </xf>
    <xf numFmtId="0" fontId="7" fillId="0" borderId="0" xfId="58" applyFont="1" applyBorder="1" applyAlignment="1" applyProtection="1">
      <alignment/>
      <protection/>
    </xf>
    <xf numFmtId="0" fontId="14" fillId="0" borderId="0" xfId="58" applyFont="1" applyBorder="1" applyAlignment="1" applyProtection="1">
      <alignment/>
      <protection/>
    </xf>
    <xf numFmtId="0" fontId="1" fillId="0" borderId="0" xfId="58" applyAlignment="1" applyProtection="1">
      <alignment horizontal="left" vertical="top"/>
      <protection/>
    </xf>
    <xf numFmtId="0" fontId="1" fillId="0" borderId="0" xfId="58" applyProtection="1">
      <alignment/>
      <protection/>
    </xf>
    <xf numFmtId="0" fontId="5" fillId="0" borderId="0" xfId="58" applyFont="1" applyBorder="1" applyAlignment="1" applyProtection="1">
      <alignment/>
      <protection/>
    </xf>
    <xf numFmtId="0" fontId="1" fillId="0" borderId="0" xfId="58" applyBorder="1" applyAlignment="1" applyProtection="1">
      <alignment/>
      <protection/>
    </xf>
    <xf numFmtId="0" fontId="1" fillId="0" borderId="10" xfId="58" applyFont="1" applyBorder="1" applyAlignment="1" applyProtection="1">
      <alignment horizontal="center" vertical="center" wrapText="1"/>
      <protection/>
    </xf>
    <xf numFmtId="0" fontId="1" fillId="33" borderId="10" xfId="58" applyFont="1" applyFill="1" applyBorder="1" applyAlignment="1" applyProtection="1">
      <alignment horizontal="center" vertical="center"/>
      <protection locked="0"/>
    </xf>
    <xf numFmtId="0" fontId="1" fillId="0" borderId="10" xfId="58" applyBorder="1" applyAlignment="1" applyProtection="1">
      <alignment horizontal="center" vertical="center"/>
      <protection/>
    </xf>
    <xf numFmtId="0" fontId="1" fillId="0" borderId="0" xfId="60">
      <alignment/>
      <protection/>
    </xf>
    <xf numFmtId="0" fontId="8" fillId="0" borderId="0" xfId="60" applyFont="1">
      <alignment/>
      <protection/>
    </xf>
    <xf numFmtId="0" fontId="1" fillId="0" borderId="17" xfId="59" applyBorder="1" applyAlignment="1" applyProtection="1">
      <alignment horizontal="center" vertical="center" wrapText="1"/>
      <protection/>
    </xf>
    <xf numFmtId="0" fontId="7" fillId="0" borderId="0" xfId="60" applyFont="1" applyBorder="1" applyAlignment="1" applyProtection="1">
      <alignment vertical="center"/>
      <protection/>
    </xf>
    <xf numFmtId="1" fontId="1" fillId="0" borderId="0" xfId="60" applyNumberFormat="1" applyFont="1" applyFill="1" applyBorder="1" applyAlignment="1" applyProtection="1">
      <alignment horizontal="center" vertical="center"/>
      <protection/>
    </xf>
    <xf numFmtId="0" fontId="1" fillId="0" borderId="0" xfId="60" applyBorder="1" applyProtection="1">
      <alignment/>
      <protection/>
    </xf>
    <xf numFmtId="0" fontId="1" fillId="0" borderId="14" xfId="60" applyBorder="1" applyAlignment="1" applyProtection="1">
      <alignment vertical="center"/>
      <protection/>
    </xf>
    <xf numFmtId="0" fontId="1" fillId="0" borderId="15" xfId="60" applyBorder="1" applyAlignment="1" applyProtection="1">
      <alignment vertical="center"/>
      <protection/>
    </xf>
    <xf numFmtId="0" fontId="1" fillId="0" borderId="16" xfId="60" applyBorder="1" applyAlignment="1" applyProtection="1">
      <alignment vertical="center"/>
      <protection/>
    </xf>
    <xf numFmtId="0" fontId="1" fillId="0" borderId="14" xfId="60" applyBorder="1" applyProtection="1">
      <alignment/>
      <protection/>
    </xf>
    <xf numFmtId="0" fontId="1" fillId="0" borderId="10" xfId="60" applyBorder="1" applyAlignment="1" applyProtection="1">
      <alignment vertical="center"/>
      <protection/>
    </xf>
    <xf numFmtId="0" fontId="8" fillId="0" borderId="14" xfId="60" applyFont="1" applyBorder="1" applyAlignment="1" applyProtection="1">
      <alignment vertical="center"/>
      <protection/>
    </xf>
    <xf numFmtId="0" fontId="8" fillId="0" borderId="10" xfId="60" applyFont="1" applyBorder="1" applyAlignment="1" applyProtection="1">
      <alignment vertical="center"/>
      <protection/>
    </xf>
    <xf numFmtId="0" fontId="1" fillId="0" borderId="0" xfId="62" applyProtection="1">
      <alignment/>
      <protection/>
    </xf>
    <xf numFmtId="0" fontId="7" fillId="0" borderId="0" xfId="62" applyFont="1" applyBorder="1" applyProtection="1">
      <alignment/>
      <protection/>
    </xf>
    <xf numFmtId="0" fontId="5" fillId="0" borderId="0" xfId="62" applyFont="1" applyBorder="1" applyProtection="1">
      <alignment/>
      <protection/>
    </xf>
    <xf numFmtId="0" fontId="1" fillId="0" borderId="0" xfId="62" applyBorder="1" applyProtection="1">
      <alignment/>
      <protection/>
    </xf>
    <xf numFmtId="0" fontId="8" fillId="0" borderId="0" xfId="62" applyFont="1" applyBorder="1" applyProtection="1">
      <alignment/>
      <protection/>
    </xf>
    <xf numFmtId="0" fontId="8" fillId="0" borderId="12" xfId="62" applyFont="1" applyBorder="1" applyProtection="1">
      <alignment/>
      <protection/>
    </xf>
    <xf numFmtId="0" fontId="1" fillId="0" borderId="12" xfId="62" applyBorder="1" applyProtection="1">
      <alignment/>
      <protection/>
    </xf>
    <xf numFmtId="0" fontId="1" fillId="0" borderId="14" xfId="62" applyBorder="1" applyAlignment="1" applyProtection="1">
      <alignment horizontal="center" vertical="center" wrapText="1"/>
      <protection/>
    </xf>
    <xf numFmtId="0" fontId="1" fillId="0" borderId="16" xfId="62" applyBorder="1" applyAlignment="1" applyProtection="1">
      <alignment horizontal="center" vertical="center" wrapText="1"/>
      <protection/>
    </xf>
    <xf numFmtId="0" fontId="1" fillId="0" borderId="18" xfId="62" applyBorder="1" applyAlignment="1" applyProtection="1">
      <alignment horizontal="center" vertical="center" wrapText="1"/>
      <protection/>
    </xf>
    <xf numFmtId="1" fontId="1" fillId="0" borderId="18" xfId="62" applyNumberFormat="1" applyBorder="1" applyAlignment="1" applyProtection="1">
      <alignment horizontal="center" vertical="center" wrapText="1"/>
      <protection/>
    </xf>
    <xf numFmtId="0" fontId="1" fillId="0" borderId="10" xfId="62" applyBorder="1" applyAlignment="1" applyProtection="1">
      <alignment horizontal="center" vertical="center" wrapText="1"/>
      <protection/>
    </xf>
    <xf numFmtId="0" fontId="1" fillId="0" borderId="14" xfId="62" applyBorder="1" applyAlignment="1" applyProtection="1">
      <alignment vertical="center" wrapText="1"/>
      <protection/>
    </xf>
    <xf numFmtId="0" fontId="1" fillId="0" borderId="15" xfId="62" applyBorder="1" applyAlignment="1" applyProtection="1">
      <alignment vertical="center" wrapText="1"/>
      <protection/>
    </xf>
    <xf numFmtId="0" fontId="1" fillId="0" borderId="0" xfId="59" applyBorder="1" applyAlignment="1" applyProtection="1">
      <alignment horizontal="left" vertical="center" wrapText="1"/>
      <protection/>
    </xf>
    <xf numFmtId="0" fontId="1" fillId="0" borderId="0" xfId="59" applyAlignment="1" applyProtection="1">
      <alignment horizontal="left" vertical="center" wrapText="1"/>
      <protection/>
    </xf>
    <xf numFmtId="0" fontId="5" fillId="0" borderId="0" xfId="59" applyFont="1" applyAlignment="1" applyProtection="1">
      <alignment horizontal="left" vertical="center" wrapText="1"/>
      <protection/>
    </xf>
    <xf numFmtId="1" fontId="1" fillId="0" borderId="0" xfId="59" applyNumberFormat="1" applyFill="1" applyAlignment="1" applyProtection="1">
      <alignment horizontal="center" vertical="center" wrapText="1"/>
      <protection/>
    </xf>
    <xf numFmtId="0" fontId="1" fillId="0" borderId="10" xfId="59" applyBorder="1" applyAlignment="1" applyProtection="1">
      <alignment horizontal="left" vertical="center" wrapText="1"/>
      <protection/>
    </xf>
    <xf numFmtId="0" fontId="1" fillId="0" borderId="19" xfId="59" applyBorder="1" applyAlignment="1" applyProtection="1">
      <alignment horizontal="left" vertical="center" wrapText="1"/>
      <protection/>
    </xf>
    <xf numFmtId="0" fontId="1" fillId="0" borderId="17" xfId="59" applyBorder="1" applyAlignment="1" applyProtection="1">
      <alignment horizontal="left" vertical="center" wrapText="1"/>
      <protection/>
    </xf>
    <xf numFmtId="0" fontId="1" fillId="0" borderId="12" xfId="59" applyBorder="1" applyAlignment="1" applyProtection="1">
      <alignment horizontal="left" vertical="center" wrapText="1"/>
      <protection/>
    </xf>
    <xf numFmtId="0" fontId="1" fillId="0" borderId="10" xfId="59" applyBorder="1" applyAlignment="1" applyProtection="1">
      <alignment vertical="center" wrapText="1"/>
      <protection/>
    </xf>
    <xf numFmtId="0" fontId="1" fillId="0" borderId="0" xfId="59" applyBorder="1" applyAlignment="1" applyProtection="1">
      <alignment horizontal="center" vertical="center" wrapText="1"/>
      <protection/>
    </xf>
    <xf numFmtId="0" fontId="1" fillId="0" borderId="0" xfId="59" applyBorder="1" applyAlignment="1" applyProtection="1">
      <alignment vertical="center" wrapText="1"/>
      <protection/>
    </xf>
    <xf numFmtId="0" fontId="1" fillId="0" borderId="17" xfId="59" applyBorder="1" applyAlignment="1" applyProtection="1">
      <alignment vertical="center" wrapText="1"/>
      <protection/>
    </xf>
    <xf numFmtId="0" fontId="1" fillId="0" borderId="18" xfId="59" applyBorder="1" applyAlignment="1" applyProtection="1">
      <alignment horizontal="left" vertical="center" wrapText="1"/>
      <protection/>
    </xf>
    <xf numFmtId="0" fontId="1" fillId="0" borderId="20" xfId="59" applyBorder="1" applyAlignment="1" applyProtection="1">
      <alignment horizontal="left" vertical="center" wrapText="1"/>
      <protection/>
    </xf>
    <xf numFmtId="0" fontId="1" fillId="0" borderId="21" xfId="59" applyBorder="1" applyAlignment="1" applyProtection="1">
      <alignment horizontal="left" vertical="center" wrapText="1"/>
      <protection/>
    </xf>
    <xf numFmtId="0" fontId="1" fillId="0" borderId="13" xfId="59" applyBorder="1" applyAlignment="1" applyProtection="1">
      <alignment horizontal="left" vertical="center" wrapText="1"/>
      <protection/>
    </xf>
    <xf numFmtId="0" fontId="1" fillId="0" borderId="15" xfId="59" applyBorder="1" applyAlignment="1" applyProtection="1">
      <alignment horizontal="left" vertical="center" wrapText="1"/>
      <protection/>
    </xf>
    <xf numFmtId="0" fontId="7" fillId="0" borderId="0" xfId="63" applyFont="1" applyBorder="1" applyAlignment="1" applyProtection="1">
      <alignment vertical="center"/>
      <protection/>
    </xf>
    <xf numFmtId="0" fontId="15" fillId="0" borderId="0" xfId="63" applyFont="1" applyBorder="1" applyAlignment="1" applyProtection="1">
      <alignment vertical="center"/>
      <protection/>
    </xf>
    <xf numFmtId="0" fontId="16" fillId="0" borderId="0" xfId="63" applyFont="1" applyBorder="1" applyAlignment="1" applyProtection="1">
      <alignment vertical="center"/>
      <protection/>
    </xf>
    <xf numFmtId="0" fontId="5" fillId="0" borderId="0" xfId="63" applyFont="1" applyBorder="1" applyAlignment="1" applyProtection="1">
      <alignment vertical="center"/>
      <protection/>
    </xf>
    <xf numFmtId="0" fontId="5" fillId="0" borderId="0" xfId="63" applyFont="1" applyBorder="1" applyAlignment="1" applyProtection="1">
      <alignment vertical="center" wrapText="1"/>
      <protection/>
    </xf>
    <xf numFmtId="1" fontId="5" fillId="0" borderId="0" xfId="63" applyNumberFormat="1" applyFont="1" applyFill="1" applyBorder="1" applyAlignment="1" applyProtection="1">
      <alignment horizontal="center" vertical="center" wrapText="1"/>
      <protection/>
    </xf>
    <xf numFmtId="0" fontId="16" fillId="0" borderId="12" xfId="63" applyFont="1" applyBorder="1" applyAlignment="1" applyProtection="1">
      <alignment vertical="center"/>
      <protection/>
    </xf>
    <xf numFmtId="0" fontId="1" fillId="0" borderId="10" xfId="63" applyBorder="1" applyProtection="1">
      <alignment/>
      <protection/>
    </xf>
    <xf numFmtId="0" fontId="1" fillId="0" borderId="14" xfId="63" applyBorder="1" applyAlignment="1" applyProtection="1">
      <alignment vertical="center" wrapText="1"/>
      <protection/>
    </xf>
    <xf numFmtId="0" fontId="1" fillId="0" borderId="15" xfId="63" applyBorder="1" applyAlignment="1" applyProtection="1">
      <alignment vertical="center" wrapText="1"/>
      <protection/>
    </xf>
    <xf numFmtId="1" fontId="1" fillId="0" borderId="15" xfId="63" applyNumberFormat="1" applyBorder="1" applyAlignment="1" applyProtection="1">
      <alignment horizontal="center" vertical="center"/>
      <protection/>
    </xf>
    <xf numFmtId="9" fontId="1" fillId="0" borderId="15" xfId="63" applyNumberFormat="1" applyBorder="1" applyAlignment="1" applyProtection="1">
      <alignment horizontal="center" vertical="center"/>
      <protection/>
    </xf>
    <xf numFmtId="3" fontId="1" fillId="0" borderId="15" xfId="63" applyNumberFormat="1" applyFill="1" applyBorder="1" applyAlignment="1" applyProtection="1">
      <alignment horizontal="center" vertical="center"/>
      <protection/>
    </xf>
    <xf numFmtId="9" fontId="1" fillId="0" borderId="15" xfId="63" applyNumberFormat="1" applyFill="1" applyBorder="1" applyAlignment="1" applyProtection="1">
      <alignment horizontal="center" vertical="center"/>
      <protection/>
    </xf>
    <xf numFmtId="3" fontId="1" fillId="0" borderId="16" xfId="63" applyNumberFormat="1" applyFill="1" applyBorder="1" applyAlignment="1" applyProtection="1">
      <alignment horizontal="center" vertical="center"/>
      <protection/>
    </xf>
    <xf numFmtId="0" fontId="7" fillId="0" borderId="0" xfId="57" applyFont="1" applyBorder="1" applyAlignment="1" applyProtection="1">
      <alignment vertical="center"/>
      <protection/>
    </xf>
    <xf numFmtId="0" fontId="1" fillId="0" borderId="0" xfId="57" applyAlignment="1" applyProtection="1">
      <alignment vertical="center" wrapText="1"/>
      <protection/>
    </xf>
    <xf numFmtId="0" fontId="1" fillId="0" borderId="0" xfId="57" applyAlignment="1" applyProtection="1">
      <alignment vertical="center"/>
      <protection/>
    </xf>
    <xf numFmtId="0" fontId="1" fillId="0" borderId="10" xfId="57" applyBorder="1" applyProtection="1">
      <alignment/>
      <protection/>
    </xf>
    <xf numFmtId="0" fontId="1" fillId="0" borderId="14" xfId="57" applyBorder="1" applyAlignment="1" applyProtection="1">
      <alignment vertical="center" wrapText="1"/>
      <protection/>
    </xf>
    <xf numFmtId="0" fontId="1" fillId="0" borderId="15" xfId="57" applyBorder="1" applyAlignment="1" applyProtection="1">
      <alignment vertical="center" wrapText="1"/>
      <protection/>
    </xf>
    <xf numFmtId="3" fontId="1" fillId="0" borderId="15" xfId="57" applyNumberFormat="1" applyBorder="1" applyAlignment="1" applyProtection="1">
      <alignment horizontal="center" vertical="center" wrapText="1"/>
      <protection/>
    </xf>
    <xf numFmtId="168" fontId="19" fillId="0" borderId="15" xfId="57" applyNumberFormat="1" applyFont="1" applyBorder="1" applyAlignment="1" applyProtection="1">
      <alignment horizontal="center" vertical="center" wrapText="1"/>
      <protection/>
    </xf>
    <xf numFmtId="3" fontId="1" fillId="0" borderId="16" xfId="57" applyNumberFormat="1" applyBorder="1" applyAlignment="1" applyProtection="1">
      <alignment horizontal="center" vertical="center" wrapText="1"/>
      <protection/>
    </xf>
    <xf numFmtId="0" fontId="7" fillId="0" borderId="0" xfId="64" applyFont="1" applyProtection="1">
      <alignment/>
      <protection/>
    </xf>
    <xf numFmtId="0" fontId="1" fillId="0" borderId="0" xfId="64" applyProtection="1">
      <alignment/>
      <protection/>
    </xf>
    <xf numFmtId="0" fontId="1" fillId="0" borderId="10" xfId="64" applyBorder="1" applyAlignment="1" applyProtection="1">
      <alignment vertical="center"/>
      <protection/>
    </xf>
    <xf numFmtId="0" fontId="1" fillId="0" borderId="10" xfId="64" applyBorder="1" applyAlignment="1" applyProtection="1">
      <alignment vertical="center" wrapText="1"/>
      <protection/>
    </xf>
    <xf numFmtId="0" fontId="1" fillId="0" borderId="22" xfId="64" applyBorder="1" applyAlignment="1" applyProtection="1">
      <alignment vertical="center" wrapText="1"/>
      <protection/>
    </xf>
    <xf numFmtId="0" fontId="1" fillId="0" borderId="19" xfId="64" applyBorder="1" applyAlignment="1" applyProtection="1">
      <alignment vertical="center" wrapText="1"/>
      <protection/>
    </xf>
    <xf numFmtId="0" fontId="1" fillId="0" borderId="14" xfId="64" applyBorder="1" applyProtection="1">
      <alignment/>
      <protection/>
    </xf>
    <xf numFmtId="4" fontId="1" fillId="0" borderId="15" xfId="64" applyNumberFormat="1" applyBorder="1" applyAlignment="1" applyProtection="1">
      <alignment horizontal="center"/>
      <protection/>
    </xf>
    <xf numFmtId="4" fontId="1" fillId="0" borderId="16" xfId="64" applyNumberFormat="1" applyBorder="1" applyAlignment="1" applyProtection="1">
      <alignment horizontal="center"/>
      <protection/>
    </xf>
    <xf numFmtId="0" fontId="9" fillId="0" borderId="10" xfId="64" applyFont="1" applyBorder="1" applyProtection="1">
      <alignment/>
      <protection/>
    </xf>
    <xf numFmtId="1" fontId="1" fillId="0" borderId="0" xfId="48" applyNumberFormat="1" applyProtection="1">
      <alignment/>
      <protection/>
    </xf>
    <xf numFmtId="0" fontId="1" fillId="0" borderId="0" xfId="48" applyProtection="1">
      <alignment/>
      <protection/>
    </xf>
    <xf numFmtId="0" fontId="8" fillId="0" borderId="0" xfId="48" applyFont="1" applyProtection="1">
      <alignment/>
      <protection/>
    </xf>
    <xf numFmtId="0" fontId="7" fillId="0" borderId="0" xfId="48" applyFont="1" applyProtection="1">
      <alignment/>
      <protection/>
    </xf>
    <xf numFmtId="0" fontId="16" fillId="0" borderId="0" xfId="48" applyFont="1" applyProtection="1">
      <alignment/>
      <protection/>
    </xf>
    <xf numFmtId="0" fontId="20" fillId="0" borderId="0" xfId="48" applyFont="1" applyProtection="1">
      <alignment/>
      <protection/>
    </xf>
    <xf numFmtId="0" fontId="1" fillId="0" borderId="0" xfId="50" applyProtection="1">
      <alignment/>
      <protection/>
    </xf>
    <xf numFmtId="0" fontId="8" fillId="0" borderId="0" xfId="50" applyFont="1" applyProtection="1">
      <alignment/>
      <protection/>
    </xf>
    <xf numFmtId="0" fontId="7" fillId="0" borderId="0" xfId="50" applyFont="1" applyProtection="1">
      <alignment/>
      <protection/>
    </xf>
    <xf numFmtId="0" fontId="5" fillId="0" borderId="0" xfId="50" applyFont="1" applyProtection="1">
      <alignment/>
      <protection/>
    </xf>
    <xf numFmtId="0" fontId="1" fillId="0" borderId="14" xfId="50" applyBorder="1" applyProtection="1">
      <alignment/>
      <protection/>
    </xf>
    <xf numFmtId="0" fontId="1" fillId="0" borderId="22" xfId="50" applyBorder="1" applyProtection="1">
      <alignment/>
      <protection/>
    </xf>
    <xf numFmtId="0" fontId="1" fillId="0" borderId="21" xfId="50" applyBorder="1" applyProtection="1">
      <alignment/>
      <protection/>
    </xf>
    <xf numFmtId="0" fontId="1" fillId="0" borderId="20" xfId="50" applyBorder="1" applyProtection="1">
      <alignment/>
      <protection/>
    </xf>
    <xf numFmtId="0" fontId="1" fillId="0" borderId="16" xfId="50" applyBorder="1" applyProtection="1">
      <alignment/>
      <protection/>
    </xf>
    <xf numFmtId="0" fontId="1" fillId="0" borderId="23" xfId="50" applyBorder="1" applyProtection="1">
      <alignment/>
      <protection/>
    </xf>
    <xf numFmtId="0" fontId="1" fillId="0" borderId="24" xfId="50" applyBorder="1" applyProtection="1">
      <alignment/>
      <protection/>
    </xf>
    <xf numFmtId="0" fontId="1" fillId="0" borderId="0" xfId="51">
      <alignment/>
      <protection/>
    </xf>
    <xf numFmtId="0" fontId="8" fillId="0" borderId="0" xfId="51" applyFont="1">
      <alignment/>
      <protection/>
    </xf>
    <xf numFmtId="0" fontId="7" fillId="0" borderId="0" xfId="51" applyFont="1">
      <alignment/>
      <protection/>
    </xf>
    <xf numFmtId="0" fontId="5" fillId="0" borderId="0" xfId="51" applyFont="1">
      <alignment/>
      <protection/>
    </xf>
    <xf numFmtId="1" fontId="1" fillId="33" borderId="10" xfId="51" applyNumberFormat="1" applyFill="1" applyBorder="1" applyAlignment="1" applyProtection="1">
      <alignment horizontal="center" vertical="center"/>
      <protection locked="0"/>
    </xf>
    <xf numFmtId="0" fontId="1" fillId="0" borderId="0" xfId="52" applyProtection="1">
      <alignment/>
      <protection/>
    </xf>
    <xf numFmtId="0" fontId="8" fillId="0" borderId="0" xfId="52" applyFont="1" applyProtection="1">
      <alignment/>
      <protection/>
    </xf>
    <xf numFmtId="0" fontId="7" fillId="0" borderId="0" xfId="52" applyFont="1" applyProtection="1">
      <alignment/>
      <protection/>
    </xf>
    <xf numFmtId="0" fontId="5" fillId="0" borderId="0" xfId="52" applyFont="1" applyProtection="1">
      <alignment/>
      <protection/>
    </xf>
    <xf numFmtId="0" fontId="5" fillId="0" borderId="0" xfId="52" applyFont="1" applyAlignment="1" applyProtection="1">
      <alignment horizontal="center"/>
      <protection/>
    </xf>
    <xf numFmtId="0" fontId="1" fillId="0" borderId="10" xfId="52" applyBorder="1" applyAlignment="1" applyProtection="1">
      <alignment vertical="center" wrapText="1"/>
      <protection/>
    </xf>
    <xf numFmtId="0" fontId="1" fillId="0" borderId="19" xfId="52" applyBorder="1" applyAlignment="1" applyProtection="1">
      <alignment vertical="center" wrapText="1"/>
      <protection/>
    </xf>
    <xf numFmtId="0" fontId="9" fillId="0" borderId="10" xfId="52" applyFont="1" applyBorder="1" applyProtection="1">
      <alignment/>
      <protection/>
    </xf>
    <xf numFmtId="0" fontId="8" fillId="0" borderId="0" xfId="54" applyFont="1" applyProtection="1">
      <alignment/>
      <protection/>
    </xf>
    <xf numFmtId="0" fontId="7" fillId="0" borderId="0" xfId="54" applyFont="1" applyProtection="1">
      <alignment/>
      <protection/>
    </xf>
    <xf numFmtId="0" fontId="5" fillId="0" borderId="0" xfId="54" applyFont="1" applyProtection="1">
      <alignment/>
      <protection/>
    </xf>
    <xf numFmtId="0" fontId="20" fillId="0" borderId="0" xfId="54" applyFont="1" applyProtection="1">
      <alignment/>
      <protection/>
    </xf>
    <xf numFmtId="0" fontId="1" fillId="0" borderId="10" xfId="54" applyBorder="1" applyProtection="1">
      <alignment/>
      <protection/>
    </xf>
    <xf numFmtId="0" fontId="1" fillId="0" borderId="10" xfId="54" applyFont="1" applyBorder="1" applyAlignment="1" applyProtection="1">
      <alignment horizontal="left" vertical="center" wrapText="1"/>
      <protection/>
    </xf>
    <xf numFmtId="0" fontId="9" fillId="0" borderId="10" xfId="54" applyFont="1" applyBorder="1" applyProtection="1">
      <alignment/>
      <protection/>
    </xf>
    <xf numFmtId="0" fontId="8" fillId="0" borderId="0" xfId="55" applyFont="1" applyProtection="1">
      <alignment/>
      <protection/>
    </xf>
    <xf numFmtId="0" fontId="7" fillId="0" borderId="0" xfId="55" applyFont="1" applyProtection="1">
      <alignment/>
      <protection/>
    </xf>
    <xf numFmtId="0" fontId="5" fillId="0" borderId="0" xfId="55" applyFont="1" applyProtection="1">
      <alignment/>
      <protection/>
    </xf>
    <xf numFmtId="0" fontId="20" fillId="0" borderId="0" xfId="55" applyFont="1" applyProtection="1">
      <alignment/>
      <protection/>
    </xf>
    <xf numFmtId="0" fontId="1" fillId="0" borderId="24" xfId="55" applyBorder="1" applyAlignment="1" applyProtection="1">
      <alignment vertical="center" wrapText="1"/>
      <protection/>
    </xf>
    <xf numFmtId="0" fontId="1" fillId="0" borderId="10" xfId="55" applyBorder="1" applyAlignment="1" applyProtection="1">
      <alignment vertical="center" wrapText="1"/>
      <protection/>
    </xf>
    <xf numFmtId="0" fontId="8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1" fontId="0" fillId="33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 vertical="center" wrapText="1"/>
      <protection/>
    </xf>
    <xf numFmtId="3" fontId="19" fillId="0" borderId="12" xfId="0" applyNumberFormat="1" applyFont="1" applyFill="1" applyBorder="1" applyAlignment="1" applyProtection="1">
      <alignment horizontal="center" vertical="center" wrapText="1"/>
      <protection/>
    </xf>
    <xf numFmtId="4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1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/>
    </xf>
    <xf numFmtId="1" fontId="0" fillId="33" borderId="16" xfId="0" applyNumberForma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/>
    </xf>
    <xf numFmtId="0" fontId="0" fillId="0" borderId="24" xfId="0" applyBorder="1" applyAlignment="1">
      <alignment vertical="center"/>
    </xf>
    <xf numFmtId="0" fontId="0" fillId="0" borderId="13" xfId="0" applyBorder="1" applyAlignment="1">
      <alignment/>
    </xf>
    <xf numFmtId="0" fontId="0" fillId="0" borderId="0" xfId="0" applyAlignment="1" applyProtection="1">
      <alignment/>
      <protection locked="0"/>
    </xf>
    <xf numFmtId="0" fontId="8" fillId="0" borderId="19" xfId="66" applyFont="1" applyBorder="1" applyProtection="1">
      <alignment/>
      <protection/>
    </xf>
    <xf numFmtId="0" fontId="8" fillId="0" borderId="23" xfId="66" applyFont="1" applyBorder="1" applyProtection="1">
      <alignment/>
      <protection/>
    </xf>
    <xf numFmtId="0" fontId="11" fillId="0" borderId="23" xfId="66" applyFont="1" applyBorder="1" applyProtection="1">
      <alignment/>
      <protection/>
    </xf>
    <xf numFmtId="0" fontId="8" fillId="0" borderId="24" xfId="66" applyFont="1" applyBorder="1" applyProtection="1">
      <alignment/>
      <protection/>
    </xf>
    <xf numFmtId="0" fontId="1" fillId="0" borderId="10" xfId="65" applyBorder="1" applyProtection="1">
      <alignment/>
      <protection/>
    </xf>
    <xf numFmtId="0" fontId="0" fillId="0" borderId="10" xfId="0" applyFill="1" applyBorder="1" applyAlignment="1">
      <alignment vertical="center" wrapText="1"/>
    </xf>
    <xf numFmtId="0" fontId="8" fillId="0" borderId="10" xfId="55" applyFont="1" applyFill="1" applyBorder="1" applyAlignment="1" applyProtection="1">
      <alignment horizontal="left" vertical="center" wrapText="1"/>
      <protection/>
    </xf>
    <xf numFmtId="0" fontId="8" fillId="0" borderId="10" xfId="54" applyFont="1" applyFill="1" applyBorder="1" applyAlignment="1" applyProtection="1">
      <alignment horizontal="left" vertical="center" wrapText="1"/>
      <protection/>
    </xf>
    <xf numFmtId="0" fontId="8" fillId="0" borderId="10" xfId="52" applyFont="1" applyFill="1" applyBorder="1" applyAlignment="1" applyProtection="1">
      <alignment vertical="center" wrapText="1"/>
      <protection/>
    </xf>
    <xf numFmtId="0" fontId="8" fillId="0" borderId="14" xfId="50" applyFont="1" applyFill="1" applyBorder="1" applyAlignment="1" applyProtection="1">
      <alignment vertical="center" wrapText="1"/>
      <protection/>
    </xf>
    <xf numFmtId="0" fontId="8" fillId="0" borderId="16" xfId="50" applyFont="1" applyFill="1" applyBorder="1" applyAlignment="1" applyProtection="1">
      <alignment vertical="center" wrapText="1"/>
      <protection/>
    </xf>
    <xf numFmtId="9" fontId="0" fillId="33" borderId="10" xfId="0" applyNumberFormat="1" applyFill="1" applyBorder="1" applyAlignment="1" applyProtection="1">
      <alignment horizontal="center" vertical="center"/>
      <protection locked="0"/>
    </xf>
    <xf numFmtId="1" fontId="0" fillId="33" borderId="10" xfId="0" applyNumberFormat="1" applyFill="1" applyBorder="1" applyAlignment="1" applyProtection="1">
      <alignment horizontal="center" vertical="center"/>
      <protection/>
    </xf>
    <xf numFmtId="1" fontId="8" fillId="33" borderId="10" xfId="0" applyNumberFormat="1" applyFont="1" applyFill="1" applyBorder="1" applyAlignment="1" applyProtection="1">
      <alignment horizontal="center" vertical="center"/>
      <protection locked="0"/>
    </xf>
    <xf numFmtId="1" fontId="0" fillId="33" borderId="10" xfId="0" applyNumberFormat="1" applyFill="1" applyBorder="1" applyAlignment="1" applyProtection="1">
      <alignment horizontal="center"/>
      <protection locked="0"/>
    </xf>
    <xf numFmtId="0" fontId="1" fillId="0" borderId="0" xfId="56" applyFont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 vertical="center" wrapText="1"/>
      <protection/>
    </xf>
    <xf numFmtId="1" fontId="19" fillId="33" borderId="10" xfId="0" applyNumberFormat="1" applyFont="1" applyFill="1" applyBorder="1" applyAlignment="1" applyProtection="1">
      <alignment horizontal="center" vertical="center" wrapText="1"/>
      <protection/>
    </xf>
    <xf numFmtId="1" fontId="19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" fontId="0" fillId="0" borderId="0" xfId="0" applyNumberForma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 horizontal="center" vertical="center"/>
    </xf>
    <xf numFmtId="0" fontId="8" fillId="0" borderId="10" xfId="0" applyFon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9" fillId="0" borderId="10" xfId="0" applyFont="1" applyBorder="1" applyAlignment="1" applyProtection="1">
      <alignment vertical="center"/>
      <protection/>
    </xf>
    <xf numFmtId="1" fontId="13" fillId="0" borderId="0" xfId="58" applyNumberFormat="1" applyFont="1" applyFill="1" applyAlignment="1" applyProtection="1">
      <alignment horizontal="center" vertical="center"/>
      <protection/>
    </xf>
    <xf numFmtId="1" fontId="13" fillId="0" borderId="0" xfId="60" applyNumberFormat="1" applyFont="1" applyFill="1" applyAlignment="1" applyProtection="1">
      <alignment horizontal="center" vertical="center"/>
      <protection/>
    </xf>
    <xf numFmtId="1" fontId="13" fillId="0" borderId="0" xfId="62" applyNumberFormat="1" applyFont="1" applyFill="1" applyAlignment="1">
      <alignment horizontal="center" vertical="center"/>
      <protection/>
    </xf>
    <xf numFmtId="1" fontId="13" fillId="0" borderId="0" xfId="62" applyNumberFormat="1" applyFont="1" applyFill="1" applyAlignment="1" applyProtection="1">
      <alignment horizontal="center" vertical="center"/>
      <protection/>
    </xf>
    <xf numFmtId="1" fontId="13" fillId="0" borderId="0" xfId="63" applyNumberFormat="1" applyFont="1" applyFill="1" applyAlignment="1" applyProtection="1">
      <alignment horizontal="center" vertical="center"/>
      <protection/>
    </xf>
    <xf numFmtId="1" fontId="13" fillId="0" borderId="0" xfId="48" applyNumberFormat="1" applyFont="1" applyFill="1" applyAlignment="1" applyProtection="1">
      <alignment horizontal="center" vertical="center"/>
      <protection/>
    </xf>
    <xf numFmtId="1" fontId="13" fillId="0" borderId="0" xfId="49" applyNumberFormat="1" applyFont="1" applyFill="1" applyAlignment="1" applyProtection="1">
      <alignment horizontal="center" vertical="center"/>
      <protection/>
    </xf>
    <xf numFmtId="1" fontId="13" fillId="0" borderId="0" xfId="50" applyNumberFormat="1" applyFont="1" applyFill="1" applyAlignment="1">
      <alignment horizontal="center" vertical="center"/>
      <protection/>
    </xf>
    <xf numFmtId="1" fontId="13" fillId="0" borderId="0" xfId="50" applyNumberFormat="1" applyFont="1" applyFill="1" applyAlignment="1" applyProtection="1">
      <alignment horizontal="center" vertical="center"/>
      <protection/>
    </xf>
    <xf numFmtId="1" fontId="13" fillId="0" borderId="0" xfId="51" applyNumberFormat="1" applyFont="1" applyFill="1" applyAlignment="1" applyProtection="1">
      <alignment horizontal="center" vertical="center"/>
      <protection/>
    </xf>
    <xf numFmtId="1" fontId="13" fillId="0" borderId="0" xfId="52" applyNumberFormat="1" applyFont="1" applyFill="1" applyAlignment="1" applyProtection="1">
      <alignment horizontal="center" vertical="center"/>
      <protection/>
    </xf>
    <xf numFmtId="1" fontId="13" fillId="0" borderId="0" xfId="54" applyNumberFormat="1" applyFont="1" applyFill="1" applyAlignment="1" applyProtection="1">
      <alignment horizontal="center" vertical="center"/>
      <protection/>
    </xf>
    <xf numFmtId="1" fontId="13" fillId="0" borderId="0" xfId="55" applyNumberFormat="1" applyFont="1" applyFill="1" applyAlignment="1" applyProtection="1">
      <alignment horizontal="center" vertical="center"/>
      <protection/>
    </xf>
    <xf numFmtId="1" fontId="13" fillId="0" borderId="0" xfId="0" applyNumberFormat="1" applyFont="1" applyFill="1" applyAlignment="1" applyProtection="1">
      <alignment horizontal="center" vertical="center"/>
      <protection/>
    </xf>
    <xf numFmtId="1" fontId="1" fillId="33" borderId="10" xfId="62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1" fontId="0" fillId="0" borderId="0" xfId="0" applyNumberForma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/>
    </xf>
    <xf numFmtId="0" fontId="1" fillId="0" borderId="24" xfId="59" applyBorder="1" applyAlignment="1" applyProtection="1">
      <alignment horizontal="left" vertical="center" wrapText="1"/>
      <protection/>
    </xf>
    <xf numFmtId="0" fontId="1" fillId="35" borderId="10" xfId="60" applyFill="1" applyBorder="1" applyAlignment="1" applyProtection="1">
      <alignment horizontal="center" vertical="center"/>
      <protection/>
    </xf>
    <xf numFmtId="0" fontId="1" fillId="35" borderId="10" xfId="60" applyFill="1" applyBorder="1" applyProtection="1">
      <alignment/>
      <protection/>
    </xf>
    <xf numFmtId="0" fontId="1" fillId="35" borderId="18" xfId="62" applyFill="1" applyBorder="1" applyAlignment="1" applyProtection="1">
      <alignment horizontal="center" vertical="center" wrapText="1"/>
      <protection/>
    </xf>
    <xf numFmtId="0" fontId="1" fillId="35" borderId="10" xfId="59" applyFill="1" applyBorder="1" applyAlignment="1" applyProtection="1">
      <alignment horizontal="center" vertical="center" wrapText="1"/>
      <protection/>
    </xf>
    <xf numFmtId="0" fontId="1" fillId="35" borderId="19" xfId="59" applyFill="1" applyBorder="1" applyAlignment="1" applyProtection="1">
      <alignment horizontal="center" vertical="center" wrapText="1"/>
      <protection/>
    </xf>
    <xf numFmtId="0" fontId="1" fillId="0" borderId="0" xfId="59" applyFill="1" applyBorder="1" applyAlignment="1" applyProtection="1">
      <alignment horizontal="center" vertical="center" wrapText="1"/>
      <protection/>
    </xf>
    <xf numFmtId="0" fontId="1" fillId="0" borderId="0" xfId="59" applyFill="1" applyBorder="1" applyAlignment="1" applyProtection="1">
      <alignment horizontal="left" vertical="center" wrapText="1"/>
      <protection/>
    </xf>
    <xf numFmtId="0" fontId="17" fillId="35" borderId="10" xfId="63" applyFont="1" applyFill="1" applyBorder="1" applyAlignment="1" applyProtection="1">
      <alignment horizontal="center" vertical="center"/>
      <protection/>
    </xf>
    <xf numFmtId="0" fontId="1" fillId="35" borderId="19" xfId="63" applyFill="1" applyBorder="1" applyAlignment="1" applyProtection="1">
      <alignment horizontal="center" vertical="center"/>
      <protection/>
    </xf>
    <xf numFmtId="0" fontId="1" fillId="35" borderId="10" xfId="63" applyFill="1" applyBorder="1" applyAlignment="1" applyProtection="1">
      <alignment horizontal="center" vertical="center"/>
      <protection/>
    </xf>
    <xf numFmtId="1" fontId="0" fillId="36" borderId="10" xfId="0" applyNumberFormat="1" applyFill="1" applyBorder="1" applyAlignment="1" applyProtection="1">
      <alignment horizontal="center" vertical="center"/>
      <protection/>
    </xf>
    <xf numFmtId="9" fontId="0" fillId="36" borderId="10" xfId="0" applyNumberFormat="1" applyFill="1" applyBorder="1" applyAlignment="1" applyProtection="1">
      <alignment horizontal="center" vertical="center"/>
      <protection/>
    </xf>
    <xf numFmtId="1" fontId="1" fillId="37" borderId="10" xfId="63" applyNumberFormat="1" applyFill="1" applyBorder="1" applyAlignment="1" applyProtection="1">
      <alignment horizontal="center" vertical="center"/>
      <protection/>
    </xf>
    <xf numFmtId="9" fontId="1" fillId="37" borderId="10" xfId="63" applyNumberFormat="1" applyFill="1" applyBorder="1" applyAlignment="1" applyProtection="1">
      <alignment horizontal="center" vertical="center"/>
      <protection/>
    </xf>
    <xf numFmtId="3" fontId="1" fillId="37" borderId="10" xfId="63" applyNumberFormat="1" applyFill="1" applyBorder="1" applyAlignment="1" applyProtection="1">
      <alignment horizontal="center" vertical="center"/>
      <protection/>
    </xf>
    <xf numFmtId="4" fontId="1" fillId="37" borderId="10" xfId="63" applyNumberFormat="1" applyFill="1" applyBorder="1" applyAlignment="1" applyProtection="1">
      <alignment horizontal="center" vertical="center"/>
      <protection/>
    </xf>
    <xf numFmtId="1" fontId="1" fillId="36" borderId="10" xfId="59" applyNumberFormat="1" applyFill="1" applyBorder="1" applyAlignment="1" applyProtection="1">
      <alignment horizontal="center" vertical="center"/>
      <protection/>
    </xf>
    <xf numFmtId="1" fontId="1" fillId="37" borderId="24" xfId="59" applyNumberFormat="1" applyFill="1" applyBorder="1" applyAlignment="1" applyProtection="1">
      <alignment horizontal="center" vertical="center"/>
      <protection/>
    </xf>
    <xf numFmtId="1" fontId="1" fillId="37" borderId="10" xfId="59" applyNumberFormat="1" applyFill="1" applyBorder="1" applyAlignment="1" applyProtection="1">
      <alignment horizontal="center" vertical="center"/>
      <protection/>
    </xf>
    <xf numFmtId="1" fontId="1" fillId="37" borderId="19" xfId="59" applyNumberFormat="1" applyFill="1" applyBorder="1" applyAlignment="1" applyProtection="1">
      <alignment horizontal="center" vertical="center"/>
      <protection/>
    </xf>
    <xf numFmtId="1" fontId="1" fillId="37" borderId="0" xfId="59" applyNumberFormat="1" applyFill="1" applyAlignment="1" applyProtection="1">
      <alignment horizontal="center" vertical="center"/>
      <protection/>
    </xf>
    <xf numFmtId="49" fontId="12" fillId="36" borderId="10" xfId="65" applyNumberFormat="1" applyFont="1" applyFill="1" applyBorder="1" applyAlignment="1" applyProtection="1">
      <alignment horizontal="center" vertical="top"/>
      <protection/>
    </xf>
    <xf numFmtId="0" fontId="10" fillId="35" borderId="10" xfId="66" applyFont="1" applyFill="1" applyBorder="1" applyAlignment="1" applyProtection="1">
      <alignment horizontal="left"/>
      <protection/>
    </xf>
    <xf numFmtId="0" fontId="10" fillId="35" borderId="15" xfId="66" applyFont="1" applyFill="1" applyBorder="1" applyProtection="1">
      <alignment/>
      <protection/>
    </xf>
    <xf numFmtId="0" fontId="1" fillId="35" borderId="15" xfId="66" applyFill="1" applyBorder="1" applyProtection="1">
      <alignment/>
      <protection/>
    </xf>
    <xf numFmtId="0" fontId="1" fillId="35" borderId="16" xfId="66" applyFill="1" applyBorder="1" applyProtection="1">
      <alignment/>
      <protection/>
    </xf>
    <xf numFmtId="0" fontId="1" fillId="37" borderId="10" xfId="53" applyFont="1" applyFill="1" applyBorder="1" applyAlignment="1" applyProtection="1">
      <alignment wrapText="1"/>
      <protection/>
    </xf>
    <xf numFmtId="0" fontId="23" fillId="36" borderId="10" xfId="53" applyFont="1" applyFill="1" applyBorder="1" applyAlignment="1" applyProtection="1">
      <alignment wrapText="1"/>
      <protection/>
    </xf>
    <xf numFmtId="0" fontId="9" fillId="0" borderId="0" xfId="53" applyFont="1" applyAlignment="1" applyProtection="1">
      <alignment horizontal="left" vertical="center"/>
      <protection/>
    </xf>
    <xf numFmtId="0" fontId="1" fillId="35" borderId="10" xfId="57" applyFill="1" applyBorder="1" applyAlignment="1" applyProtection="1">
      <alignment horizontal="center" vertical="center" wrapText="1"/>
      <protection/>
    </xf>
    <xf numFmtId="0" fontId="1" fillId="35" borderId="19" xfId="57" applyFill="1" applyBorder="1" applyAlignment="1" applyProtection="1">
      <alignment horizontal="center" vertical="center" wrapText="1"/>
      <protection/>
    </xf>
    <xf numFmtId="0" fontId="17" fillId="35" borderId="10" xfId="57" applyFont="1" applyFill="1" applyBorder="1" applyAlignment="1" applyProtection="1">
      <alignment horizontal="center" vertical="center" wrapText="1"/>
      <protection/>
    </xf>
    <xf numFmtId="0" fontId="19" fillId="35" borderId="24" xfId="57" applyFont="1" applyFill="1" applyBorder="1" applyAlignment="1" applyProtection="1">
      <alignment horizontal="center" vertical="center" wrapText="1"/>
      <protection/>
    </xf>
    <xf numFmtId="0" fontId="19" fillId="35" borderId="10" xfId="57" applyFont="1" applyFill="1" applyBorder="1" applyAlignment="1" applyProtection="1">
      <alignment horizontal="center" vertical="center"/>
      <protection/>
    </xf>
    <xf numFmtId="0" fontId="19" fillId="35" borderId="10" xfId="57" applyFont="1" applyFill="1" applyBorder="1" applyAlignment="1" applyProtection="1">
      <alignment horizontal="center" vertical="center" wrapText="1"/>
      <protection/>
    </xf>
    <xf numFmtId="9" fontId="19" fillId="36" borderId="10" xfId="0" applyNumberFormat="1" applyFont="1" applyFill="1" applyBorder="1" applyAlignment="1" applyProtection="1">
      <alignment horizontal="center" vertical="center" wrapText="1"/>
      <protection/>
    </xf>
    <xf numFmtId="1" fontId="0" fillId="36" borderId="10" xfId="0" applyNumberFormat="1" applyFill="1" applyBorder="1" applyAlignment="1" applyProtection="1">
      <alignment horizontal="center" vertical="center" wrapText="1"/>
      <protection/>
    </xf>
    <xf numFmtId="3" fontId="1" fillId="37" borderId="10" xfId="57" applyNumberFormat="1" applyFill="1" applyBorder="1" applyAlignment="1" applyProtection="1">
      <alignment horizontal="center" vertical="center" wrapText="1"/>
      <protection/>
    </xf>
    <xf numFmtId="168" fontId="19" fillId="37" borderId="10" xfId="57" applyNumberFormat="1" applyFont="1" applyFill="1" applyBorder="1" applyAlignment="1" applyProtection="1">
      <alignment horizontal="center" vertical="center" wrapText="1"/>
      <protection/>
    </xf>
    <xf numFmtId="4" fontId="1" fillId="37" borderId="10" xfId="57" applyNumberFormat="1" applyFill="1" applyBorder="1" applyAlignment="1" applyProtection="1">
      <alignment horizontal="center" vertical="center" wrapText="1"/>
      <protection/>
    </xf>
    <xf numFmtId="3" fontId="1" fillId="37" borderId="10" xfId="57" applyNumberFormat="1" applyFill="1" applyBorder="1" applyAlignment="1" applyProtection="1">
      <alignment horizontal="center" vertical="top" wrapText="1"/>
      <protection/>
    </xf>
    <xf numFmtId="0" fontId="1" fillId="35" borderId="20" xfId="64" applyFill="1" applyBorder="1" applyAlignment="1" applyProtection="1">
      <alignment horizontal="center" vertical="center" wrapText="1"/>
      <protection/>
    </xf>
    <xf numFmtId="0" fontId="1" fillId="35" borderId="17" xfId="64" applyFill="1" applyBorder="1" applyAlignment="1" applyProtection="1">
      <alignment horizontal="center" vertical="center" wrapText="1"/>
      <protection/>
    </xf>
    <xf numFmtId="0" fontId="1" fillId="35" borderId="19" xfId="64" applyFont="1" applyFill="1" applyBorder="1" applyAlignment="1" applyProtection="1">
      <alignment horizontal="center" vertical="center" wrapText="1"/>
      <protection/>
    </xf>
    <xf numFmtId="0" fontId="1" fillId="35" borderId="19" xfId="64" applyFill="1" applyBorder="1" applyAlignment="1" applyProtection="1">
      <alignment horizontal="center" vertical="center" wrapText="1"/>
      <protection/>
    </xf>
    <xf numFmtId="0" fontId="1" fillId="35" borderId="10" xfId="64" applyFill="1" applyBorder="1" applyAlignment="1" applyProtection="1">
      <alignment horizontal="center" vertical="center" wrapText="1"/>
      <protection/>
    </xf>
    <xf numFmtId="1" fontId="19" fillId="37" borderId="10" xfId="64" applyNumberFormat="1" applyFont="1" applyFill="1" applyBorder="1" applyAlignment="1" applyProtection="1">
      <alignment horizontal="center" vertical="center" wrapText="1"/>
      <protection/>
    </xf>
    <xf numFmtId="1" fontId="19" fillId="37" borderId="10" xfId="0" applyNumberFormat="1" applyFont="1" applyFill="1" applyBorder="1" applyAlignment="1" applyProtection="1">
      <alignment horizontal="center" vertical="center" wrapText="1"/>
      <protection/>
    </xf>
    <xf numFmtId="1" fontId="19" fillId="37" borderId="10" xfId="64" applyNumberFormat="1" applyFont="1" applyFill="1" applyBorder="1" applyAlignment="1" applyProtection="1">
      <alignment horizontal="center" vertical="center"/>
      <protection/>
    </xf>
    <xf numFmtId="1" fontId="1" fillId="37" borderId="10" xfId="64" applyNumberFormat="1" applyFill="1" applyBorder="1" applyProtection="1">
      <alignment/>
      <protection/>
    </xf>
    <xf numFmtId="1" fontId="19" fillId="37" borderId="10" xfId="0" applyNumberFormat="1" applyFont="1" applyFill="1" applyBorder="1" applyAlignment="1" applyProtection="1">
      <alignment horizontal="center" vertical="center"/>
      <protection/>
    </xf>
    <xf numFmtId="0" fontId="8" fillId="35" borderId="10" xfId="64" applyFont="1" applyFill="1" applyBorder="1" applyAlignment="1" applyProtection="1">
      <alignment vertical="center"/>
      <protection/>
    </xf>
    <xf numFmtId="1" fontId="19" fillId="36" borderId="10" xfId="0" applyNumberFormat="1" applyFont="1" applyFill="1" applyBorder="1" applyAlignment="1" applyProtection="1">
      <alignment horizontal="center" vertical="center"/>
      <protection/>
    </xf>
    <xf numFmtId="1" fontId="19" fillId="36" borderId="10" xfId="64" applyNumberFormat="1" applyFont="1" applyFill="1" applyBorder="1" applyAlignment="1" applyProtection="1">
      <alignment horizontal="center" vertical="center"/>
      <protection/>
    </xf>
    <xf numFmtId="0" fontId="1" fillId="35" borderId="10" xfId="48" applyFill="1" applyBorder="1" applyAlignment="1" applyProtection="1">
      <alignment horizontal="center" vertical="center" wrapText="1"/>
      <protection/>
    </xf>
    <xf numFmtId="1" fontId="0" fillId="37" borderId="10" xfId="0" applyNumberFormat="1" applyFill="1" applyBorder="1" applyAlignment="1" applyProtection="1">
      <alignment horizontal="center" vertical="center"/>
      <protection/>
    </xf>
    <xf numFmtId="9" fontId="0" fillId="36" borderId="10" xfId="0" applyNumberFormat="1" applyFont="1" applyFill="1" applyBorder="1" applyAlignment="1" applyProtection="1">
      <alignment horizontal="center" vertical="center"/>
      <protection/>
    </xf>
    <xf numFmtId="1" fontId="0" fillId="36" borderId="10" xfId="0" applyNumberFormat="1" applyFont="1" applyFill="1" applyBorder="1" applyAlignment="1" applyProtection="1">
      <alignment horizontal="center" vertical="center" wrapText="1"/>
      <protection/>
    </xf>
    <xf numFmtId="1" fontId="0" fillId="36" borderId="10" xfId="0" applyNumberFormat="1" applyFont="1" applyFill="1" applyBorder="1" applyAlignment="1" applyProtection="1">
      <alignment horizontal="center" vertical="center"/>
      <protection/>
    </xf>
    <xf numFmtId="1" fontId="1" fillId="36" borderId="16" xfId="0" applyNumberFormat="1" applyFont="1" applyFill="1" applyBorder="1" applyAlignment="1" applyProtection="1">
      <alignment horizontal="center" vertical="center"/>
      <protection/>
    </xf>
    <xf numFmtId="1" fontId="1" fillId="36" borderId="10" xfId="0" applyNumberFormat="1" applyFont="1" applyFill="1" applyBorder="1" applyAlignment="1" applyProtection="1">
      <alignment horizontal="center" vertical="center"/>
      <protection/>
    </xf>
    <xf numFmtId="1" fontId="8" fillId="37" borderId="10" xfId="0" applyNumberFormat="1" applyFont="1" applyFill="1" applyBorder="1" applyAlignment="1" applyProtection="1">
      <alignment horizontal="center" vertical="center"/>
      <protection/>
    </xf>
    <xf numFmtId="0" fontId="19" fillId="35" borderId="20" xfId="50" applyFont="1" applyFill="1" applyBorder="1" applyAlignment="1" applyProtection="1">
      <alignment horizontal="center" vertical="center" wrapText="1"/>
      <protection/>
    </xf>
    <xf numFmtId="0" fontId="19" fillId="35" borderId="19" xfId="50" applyFont="1" applyFill="1" applyBorder="1" applyAlignment="1" applyProtection="1">
      <alignment horizontal="center" vertical="center" wrapText="1"/>
      <protection/>
    </xf>
    <xf numFmtId="0" fontId="1" fillId="35" borderId="10" xfId="51" applyFill="1" applyBorder="1" applyAlignment="1">
      <alignment vertical="center"/>
      <protection/>
    </xf>
    <xf numFmtId="0" fontId="19" fillId="35" borderId="10" xfId="51" applyFont="1" applyFill="1" applyBorder="1" applyAlignment="1">
      <alignment horizontal="center" vertical="center"/>
      <protection/>
    </xf>
    <xf numFmtId="0" fontId="1" fillId="35" borderId="10" xfId="51" applyFill="1" applyBorder="1" applyAlignment="1">
      <alignment horizontal="center" vertical="center"/>
      <protection/>
    </xf>
    <xf numFmtId="1" fontId="1" fillId="36" borderId="10" xfId="51" applyNumberFormat="1" applyFill="1" applyBorder="1" applyAlignment="1" applyProtection="1">
      <alignment horizontal="center" vertical="center"/>
      <protection/>
    </xf>
    <xf numFmtId="0" fontId="1" fillId="0" borderId="10" xfId="51" applyFill="1" applyBorder="1" applyAlignment="1">
      <alignment horizontal="left" vertical="center" wrapText="1"/>
      <protection/>
    </xf>
    <xf numFmtId="0" fontId="1" fillId="35" borderId="19" xfId="52" applyFill="1" applyBorder="1" applyAlignment="1" applyProtection="1">
      <alignment horizontal="center" vertical="center" wrapText="1"/>
      <protection/>
    </xf>
    <xf numFmtId="0" fontId="1" fillId="35" borderId="10" xfId="52" applyFill="1" applyBorder="1" applyAlignment="1" applyProtection="1">
      <alignment horizontal="center" vertical="center" wrapText="1"/>
      <protection/>
    </xf>
    <xf numFmtId="1" fontId="0" fillId="36" borderId="19" xfId="0" applyNumberFormat="1" applyFill="1" applyBorder="1" applyAlignment="1" applyProtection="1">
      <alignment horizontal="center" vertical="center"/>
      <protection/>
    </xf>
    <xf numFmtId="0" fontId="19" fillId="35" borderId="19" xfId="52" applyFont="1" applyFill="1" applyBorder="1" applyAlignment="1" applyProtection="1">
      <alignment horizontal="center" vertical="center" wrapText="1"/>
      <protection/>
    </xf>
    <xf numFmtId="0" fontId="1" fillId="35" borderId="10" xfId="54" applyFill="1" applyBorder="1" applyAlignment="1" applyProtection="1">
      <alignment horizontal="center" vertical="center" wrapText="1"/>
      <protection/>
    </xf>
    <xf numFmtId="9" fontId="0" fillId="37" borderId="10" xfId="0" applyNumberFormat="1" applyFill="1" applyBorder="1" applyAlignment="1" applyProtection="1">
      <alignment horizontal="center" vertical="center"/>
      <protection/>
    </xf>
    <xf numFmtId="0" fontId="1" fillId="35" borderId="10" xfId="55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>
      <alignment horizontal="center" vertical="center" wrapText="1"/>
    </xf>
    <xf numFmtId="1" fontId="0" fillId="36" borderId="10" xfId="0" applyNumberFormat="1" applyFill="1" applyBorder="1" applyAlignment="1">
      <alignment horizontal="center" vertical="center"/>
    </xf>
    <xf numFmtId="0" fontId="0" fillId="35" borderId="10" xfId="0" applyFill="1" applyBorder="1" applyAlignment="1" applyProtection="1">
      <alignment horizontal="center" vertical="center" wrapText="1"/>
      <protection/>
    </xf>
    <xf numFmtId="1" fontId="19" fillId="37" borderId="24" xfId="0" applyNumberFormat="1" applyFont="1" applyFill="1" applyBorder="1" applyAlignment="1" applyProtection="1">
      <alignment horizontal="center" vertical="center"/>
      <protection/>
    </xf>
    <xf numFmtId="1" fontId="0" fillId="37" borderId="10" xfId="0" applyNumberFormat="1" applyFill="1" applyBorder="1" applyAlignment="1" applyProtection="1">
      <alignment/>
      <protection/>
    </xf>
    <xf numFmtId="1" fontId="0" fillId="37" borderId="24" xfId="0" applyNumberFormat="1" applyFill="1" applyBorder="1" applyAlignment="1" applyProtection="1">
      <alignment vertical="center"/>
      <protection/>
    </xf>
    <xf numFmtId="1" fontId="19" fillId="36" borderId="16" xfId="0" applyNumberFormat="1" applyFont="1" applyFill="1" applyBorder="1" applyAlignment="1" applyProtection="1">
      <alignment horizontal="center" vertical="center"/>
      <protection/>
    </xf>
    <xf numFmtId="1" fontId="22" fillId="36" borderId="13" xfId="0" applyNumberFormat="1" applyFont="1" applyFill="1" applyBorder="1" applyAlignment="1" applyProtection="1">
      <alignment horizontal="center" vertical="center"/>
      <protection/>
    </xf>
    <xf numFmtId="1" fontId="22" fillId="36" borderId="24" xfId="0" applyNumberFormat="1" applyFont="1" applyFill="1" applyBorder="1" applyAlignment="1" applyProtection="1">
      <alignment horizontal="center" vertical="center"/>
      <protection/>
    </xf>
    <xf numFmtId="1" fontId="0" fillId="37" borderId="10" xfId="0" applyNumberFormat="1" applyFill="1" applyBorder="1" applyAlignment="1">
      <alignment horizontal="center" vertical="center"/>
    </xf>
    <xf numFmtId="1" fontId="1" fillId="36" borderId="10" xfId="0" applyNumberFormat="1" applyFont="1" applyFill="1" applyBorder="1" applyAlignment="1">
      <alignment horizontal="center" vertical="center"/>
    </xf>
    <xf numFmtId="1" fontId="1" fillId="37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8" fillId="35" borderId="10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1" fontId="13" fillId="38" borderId="0" xfId="0" applyNumberFormat="1" applyFont="1" applyFill="1" applyAlignment="1" applyProtection="1">
      <alignment horizontal="center" vertical="center"/>
      <protection/>
    </xf>
    <xf numFmtId="0" fontId="0" fillId="38" borderId="0" xfId="0" applyFill="1" applyAlignment="1" applyProtection="1">
      <alignment/>
      <protection locked="0"/>
    </xf>
    <xf numFmtId="0" fontId="8" fillId="38" borderId="0" xfId="0" applyFont="1" applyFill="1" applyAlignment="1" applyProtection="1">
      <alignment/>
      <protection locked="0"/>
    </xf>
    <xf numFmtId="0" fontId="0" fillId="38" borderId="0" xfId="0" applyFill="1" applyAlignment="1">
      <alignment/>
    </xf>
    <xf numFmtId="0" fontId="7" fillId="38" borderId="0" xfId="0" applyFont="1" applyFill="1" applyAlignment="1" applyProtection="1">
      <alignment/>
      <protection/>
    </xf>
    <xf numFmtId="0" fontId="1" fillId="37" borderId="10" xfId="58" applyFont="1" applyFill="1" applyBorder="1" applyAlignment="1" applyProtection="1">
      <alignment horizontal="center" vertical="center"/>
      <protection/>
    </xf>
    <xf numFmtId="0" fontId="13" fillId="35" borderId="0" xfId="0" applyFont="1" applyFill="1" applyAlignment="1">
      <alignment horizontal="center" vertical="center" wrapText="1"/>
    </xf>
    <xf numFmtId="49" fontId="13" fillId="35" borderId="0" xfId="0" applyNumberFormat="1" applyFont="1" applyFill="1" applyAlignment="1">
      <alignment horizontal="center" vertical="center" wrapText="1"/>
    </xf>
    <xf numFmtId="1" fontId="13" fillId="35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 wrapText="1"/>
    </xf>
    <xf numFmtId="9" fontId="24" fillId="33" borderId="10" xfId="0" applyNumberFormat="1" applyFont="1" applyFill="1" applyBorder="1" applyAlignment="1" applyProtection="1">
      <alignment horizontal="center" vertical="center"/>
      <protection locked="0"/>
    </xf>
    <xf numFmtId="1" fontId="24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/>
      <protection/>
    </xf>
    <xf numFmtId="0" fontId="13" fillId="35" borderId="0" xfId="0" applyFont="1" applyFill="1" applyAlignment="1" applyProtection="1">
      <alignment horizontal="center" vertical="center" wrapText="1"/>
      <protection/>
    </xf>
    <xf numFmtId="49" fontId="13" fillId="35" borderId="0" xfId="0" applyNumberFormat="1" applyFont="1" applyFill="1" applyAlignment="1" applyProtection="1">
      <alignment horizontal="center" vertical="center" wrapText="1"/>
      <protection/>
    </xf>
    <xf numFmtId="0" fontId="1" fillId="0" borderId="0" xfId="63" applyAlignment="1" applyProtection="1">
      <alignment vertical="center"/>
      <protection/>
    </xf>
    <xf numFmtId="0" fontId="8" fillId="0" borderId="0" xfId="63" applyFont="1" applyAlignment="1" applyProtection="1">
      <alignment vertical="center"/>
      <protection/>
    </xf>
    <xf numFmtId="1" fontId="1" fillId="33" borderId="10" xfId="0" applyNumberFormat="1" applyFont="1" applyFill="1" applyBorder="1" applyAlignment="1" applyProtection="1">
      <alignment horizontal="center" vertical="center"/>
      <protection/>
    </xf>
    <xf numFmtId="1" fontId="1" fillId="33" borderId="10" xfId="59" applyNumberFormat="1" applyFill="1" applyBorder="1" applyAlignment="1" applyProtection="1">
      <alignment horizontal="center" vertical="center"/>
      <protection/>
    </xf>
    <xf numFmtId="1" fontId="1" fillId="33" borderId="19" xfId="59" applyNumberFormat="1" applyFill="1" applyBorder="1" applyAlignment="1" applyProtection="1">
      <alignment horizontal="center" vertical="center"/>
      <protection/>
    </xf>
    <xf numFmtId="1" fontId="1" fillId="33" borderId="24" xfId="59" applyNumberFormat="1" applyFill="1" applyBorder="1" applyAlignment="1" applyProtection="1">
      <alignment horizontal="center" vertical="center"/>
      <protection/>
    </xf>
    <xf numFmtId="1" fontId="0" fillId="33" borderId="24" xfId="0" applyNumberFormat="1" applyFill="1" applyBorder="1" applyAlignment="1" applyProtection="1">
      <alignment horizontal="center" vertical="center"/>
      <protection/>
    </xf>
    <xf numFmtId="0" fontId="0" fillId="37" borderId="10" xfId="0" applyFill="1" applyBorder="1" applyAlignment="1" applyProtection="1">
      <alignment/>
      <protection/>
    </xf>
    <xf numFmtId="1" fontId="0" fillId="33" borderId="19" xfId="0" applyNumberFormat="1" applyFill="1" applyBorder="1" applyAlignment="1" applyProtection="1">
      <alignment horizontal="center" vertical="center"/>
      <protection/>
    </xf>
    <xf numFmtId="1" fontId="1" fillId="0" borderId="0" xfId="59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0" xfId="57" applyFont="1" applyAlignment="1" applyProtection="1">
      <alignment vertical="center" wrapText="1"/>
      <protection/>
    </xf>
    <xf numFmtId="0" fontId="1" fillId="0" borderId="0" xfId="57" applyProtection="1">
      <alignment/>
      <protection/>
    </xf>
    <xf numFmtId="0" fontId="1" fillId="0" borderId="0" xfId="57" applyAlignment="1" applyProtection="1">
      <alignment horizontal="center" vertical="center" wrapText="1"/>
      <protection/>
    </xf>
    <xf numFmtId="1" fontId="0" fillId="33" borderId="10" xfId="0" applyNumberFormat="1" applyFill="1" applyBorder="1" applyAlignment="1" applyProtection="1">
      <alignment horizontal="center" vertical="center" wrapText="1"/>
      <protection/>
    </xf>
    <xf numFmtId="1" fontId="0" fillId="33" borderId="19" xfId="0" applyNumberFormat="1" applyFill="1" applyBorder="1" applyAlignment="1" applyProtection="1">
      <alignment horizontal="center" vertical="center" wrapText="1"/>
      <protection/>
    </xf>
    <xf numFmtId="1" fontId="19" fillId="33" borderId="10" xfId="64" applyNumberFormat="1" applyFont="1" applyFill="1" applyBorder="1" applyAlignment="1" applyProtection="1">
      <alignment horizontal="center" vertical="center" wrapText="1"/>
      <protection/>
    </xf>
    <xf numFmtId="1" fontId="1" fillId="33" borderId="10" xfId="64" applyNumberFormat="1" applyFill="1" applyBorder="1" applyProtection="1">
      <alignment/>
      <protection/>
    </xf>
    <xf numFmtId="12" fontId="19" fillId="33" borderId="10" xfId="0" applyNumberFormat="1" applyFont="1" applyFill="1" applyBorder="1" applyAlignment="1" applyProtection="1">
      <alignment horizontal="center" vertical="center" wrapText="1"/>
      <protection/>
    </xf>
    <xf numFmtId="9" fontId="0" fillId="33" borderId="10" xfId="0" applyNumberFormat="1" applyFill="1" applyBorder="1" applyAlignment="1" applyProtection="1">
      <alignment horizontal="center" vertical="center"/>
      <protection/>
    </xf>
    <xf numFmtId="9" fontId="0" fillId="33" borderId="19" xfId="0" applyNumberFormat="1" applyFill="1" applyBorder="1" applyAlignment="1" applyProtection="1">
      <alignment horizontal="center" vertical="center"/>
      <protection/>
    </xf>
    <xf numFmtId="0" fontId="1" fillId="0" borderId="0" xfId="49" applyProtection="1">
      <alignment/>
      <protection/>
    </xf>
    <xf numFmtId="0" fontId="8" fillId="0" borderId="0" xfId="49" applyFont="1" applyProtection="1">
      <alignment/>
      <protection/>
    </xf>
    <xf numFmtId="0" fontId="7" fillId="0" borderId="0" xfId="49" applyFont="1" applyProtection="1">
      <alignment/>
      <protection/>
    </xf>
    <xf numFmtId="0" fontId="5" fillId="0" borderId="0" xfId="49" applyFont="1" applyProtection="1">
      <alignment/>
      <protection/>
    </xf>
    <xf numFmtId="0" fontId="20" fillId="0" borderId="0" xfId="49" applyFont="1" applyProtection="1">
      <alignment/>
      <protection/>
    </xf>
    <xf numFmtId="0" fontId="1" fillId="35" borderId="10" xfId="49" applyFill="1" applyBorder="1" applyAlignment="1" applyProtection="1">
      <alignment horizontal="center" vertical="center" wrapText="1"/>
      <protection/>
    </xf>
    <xf numFmtId="0" fontId="1" fillId="0" borderId="10" xfId="49" applyBorder="1" applyProtection="1">
      <alignment/>
      <protection/>
    </xf>
    <xf numFmtId="1" fontId="0" fillId="33" borderId="18" xfId="0" applyNumberFormat="1" applyFill="1" applyBorder="1" applyAlignment="1" applyProtection="1">
      <alignment horizontal="center" vertical="center"/>
      <protection/>
    </xf>
    <xf numFmtId="1" fontId="11" fillId="33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/>
      <protection/>
    </xf>
    <xf numFmtId="1" fontId="0" fillId="33" borderId="10" xfId="0" applyNumberFormat="1" applyFill="1" applyBorder="1" applyAlignment="1" applyProtection="1">
      <alignment/>
      <protection/>
    </xf>
    <xf numFmtId="1" fontId="19" fillId="33" borderId="16" xfId="0" applyNumberFormat="1" applyFont="1" applyFill="1" applyBorder="1" applyAlignment="1" applyProtection="1">
      <alignment horizontal="center" vertical="center"/>
      <protection/>
    </xf>
    <xf numFmtId="1" fontId="19" fillId="33" borderId="10" xfId="0" applyNumberFormat="1" applyFont="1" applyFill="1" applyBorder="1" applyAlignment="1" applyProtection="1">
      <alignment horizontal="center" vertical="center"/>
      <protection/>
    </xf>
    <xf numFmtId="1" fontId="19" fillId="33" borderId="25" xfId="0" applyNumberFormat="1" applyFont="1" applyFill="1" applyBorder="1" applyAlignment="1" applyProtection="1">
      <alignment horizontal="center" vertical="center"/>
      <protection/>
    </xf>
    <xf numFmtId="1" fontId="19" fillId="33" borderId="26" xfId="0" applyNumberFormat="1" applyFont="1" applyFill="1" applyBorder="1" applyAlignment="1" applyProtection="1">
      <alignment horizontal="center" vertical="center"/>
      <protection/>
    </xf>
    <xf numFmtId="1" fontId="0" fillId="33" borderId="10" xfId="0" applyNumberForma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1" fillId="0" borderId="24" xfId="0" applyFont="1" applyBorder="1" applyAlignment="1" applyProtection="1">
      <alignment vertical="center" wrapText="1"/>
      <protection/>
    </xf>
    <xf numFmtId="1" fontId="0" fillId="33" borderId="21" xfId="0" applyNumberFormat="1" applyFill="1" applyBorder="1" applyAlignment="1" applyProtection="1">
      <alignment horizontal="center" vertical="center"/>
      <protection/>
    </xf>
    <xf numFmtId="1" fontId="0" fillId="37" borderId="10" xfId="0" applyNumberFormat="1" applyFill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 wrapText="1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3" fontId="0" fillId="0" borderId="10" xfId="0" applyNumberFormat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33" borderId="10" xfId="0" applyFill="1" applyBorder="1" applyAlignment="1" applyProtection="1">
      <alignment horizontal="left" vertical="center" wrapText="1"/>
      <protection/>
    </xf>
    <xf numFmtId="1" fontId="0" fillId="33" borderId="16" xfId="0" applyNumberForma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left"/>
      <protection/>
    </xf>
    <xf numFmtId="0" fontId="0" fillId="0" borderId="10" xfId="0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1" fontId="0" fillId="0" borderId="0" xfId="0" applyNumberForma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vertical="center"/>
      <protection/>
    </xf>
    <xf numFmtId="1" fontId="0" fillId="0" borderId="0" xfId="0" applyNumberForma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38" borderId="0" xfId="0" applyFill="1" applyAlignment="1" applyProtection="1">
      <alignment/>
      <protection/>
    </xf>
    <xf numFmtId="0" fontId="1" fillId="33" borderId="10" xfId="58" applyFont="1" applyFill="1" applyBorder="1" applyAlignment="1" applyProtection="1">
      <alignment horizontal="center" vertical="center"/>
      <protection/>
    </xf>
    <xf numFmtId="0" fontId="19" fillId="0" borderId="10" xfId="60" applyFont="1" applyBorder="1" applyAlignment="1" applyProtection="1">
      <alignment vertical="center"/>
      <protection/>
    </xf>
    <xf numFmtId="1" fontId="0" fillId="39" borderId="10" xfId="0" applyNumberFormat="1" applyFill="1" applyBorder="1" applyAlignment="1" applyProtection="1">
      <alignment horizontal="center" vertical="center"/>
      <protection/>
    </xf>
    <xf numFmtId="1" fontId="0" fillId="39" borderId="19" xfId="0" applyNumberFormat="1" applyFill="1" applyBorder="1" applyAlignment="1" applyProtection="1">
      <alignment horizontal="center" vertical="center"/>
      <protection/>
    </xf>
    <xf numFmtId="3" fontId="1" fillId="39" borderId="10" xfId="0" applyNumberFormat="1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1" fontId="0" fillId="0" borderId="0" xfId="0" applyNumberFormat="1" applyAlignment="1" applyProtection="1">
      <alignment/>
      <protection/>
    </xf>
    <xf numFmtId="49" fontId="9" fillId="19" borderId="0" xfId="57" applyNumberFormat="1" applyFont="1" applyFill="1" applyAlignment="1" applyProtection="1">
      <alignment horizontal="center" vertical="center" wrapText="1"/>
      <protection/>
    </xf>
    <xf numFmtId="0" fontId="13" fillId="19" borderId="0" xfId="0" applyFont="1" applyFill="1" applyAlignment="1" applyProtection="1">
      <alignment horizontal="center" vertical="center" wrapText="1"/>
      <protection/>
    </xf>
    <xf numFmtId="1" fontId="13" fillId="19" borderId="0" xfId="0" applyNumberFormat="1" applyFont="1" applyFill="1" applyAlignment="1" applyProtection="1">
      <alignment horizontal="center" vertical="center"/>
      <protection/>
    </xf>
    <xf numFmtId="0" fontId="5" fillId="0" borderId="0" xfId="56" applyFont="1" applyAlignment="1">
      <alignment horizontal="center"/>
      <protection/>
    </xf>
    <xf numFmtId="0" fontId="1" fillId="0" borderId="10" xfId="53" applyBorder="1" applyAlignment="1">
      <alignment/>
      <protection/>
    </xf>
    <xf numFmtId="0" fontId="1" fillId="0" borderId="14" xfId="53" applyBorder="1" applyAlignment="1">
      <alignment/>
      <protection/>
    </xf>
    <xf numFmtId="0" fontId="1" fillId="0" borderId="15" xfId="53" applyBorder="1" applyAlignment="1">
      <alignment/>
      <protection/>
    </xf>
    <xf numFmtId="0" fontId="1" fillId="0" borderId="16" xfId="53" applyBorder="1" applyAlignment="1">
      <alignment/>
      <protection/>
    </xf>
    <xf numFmtId="0" fontId="1" fillId="33" borderId="14" xfId="65" applyFont="1" applyFill="1" applyBorder="1" applyAlignment="1" applyProtection="1">
      <alignment/>
      <protection locked="0"/>
    </xf>
    <xf numFmtId="0" fontId="1" fillId="33" borderId="15" xfId="65" applyFill="1" applyBorder="1" applyAlignment="1" applyProtection="1">
      <alignment/>
      <protection locked="0"/>
    </xf>
    <xf numFmtId="0" fontId="1" fillId="33" borderId="16" xfId="65" applyFill="1" applyBorder="1" applyAlignment="1" applyProtection="1">
      <alignment/>
      <protection locked="0"/>
    </xf>
    <xf numFmtId="0" fontId="1" fillId="33" borderId="14" xfId="65" applyFill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>
      <alignment horizontal="left" vertical="center" wrapText="1"/>
    </xf>
    <xf numFmtId="0" fontId="1" fillId="0" borderId="10" xfId="58" applyFont="1" applyBorder="1" applyAlignment="1" applyProtection="1">
      <alignment horizontal="left" vertical="center" wrapText="1"/>
      <protection/>
    </xf>
    <xf numFmtId="0" fontId="1" fillId="0" borderId="10" xfId="58" applyBorder="1" applyAlignment="1" applyProtection="1">
      <alignment horizontal="left" vertical="center" wrapText="1"/>
      <protection/>
    </xf>
    <xf numFmtId="0" fontId="1" fillId="35" borderId="19" xfId="58" applyFill="1" applyBorder="1" applyAlignment="1" applyProtection="1">
      <alignment horizontal="center" vertical="center" wrapText="1"/>
      <protection/>
    </xf>
    <xf numFmtId="0" fontId="1" fillId="35" borderId="24" xfId="58" applyFill="1" applyBorder="1" applyAlignment="1" applyProtection="1">
      <alignment horizontal="center" vertical="center" wrapText="1"/>
      <protection/>
    </xf>
    <xf numFmtId="0" fontId="1" fillId="35" borderId="19" xfId="58" applyFill="1" applyBorder="1" applyAlignment="1" applyProtection="1">
      <alignment horizontal="center" vertical="center"/>
      <protection/>
    </xf>
    <xf numFmtId="0" fontId="1" fillId="35" borderId="24" xfId="58" applyFill="1" applyBorder="1" applyAlignment="1" applyProtection="1">
      <alignment horizontal="center" vertical="center"/>
      <protection/>
    </xf>
    <xf numFmtId="0" fontId="1" fillId="0" borderId="10" xfId="60" applyBorder="1" applyAlignment="1" applyProtection="1">
      <alignment vertical="center"/>
      <protection/>
    </xf>
    <xf numFmtId="0" fontId="1" fillId="0" borderId="10" xfId="60" applyBorder="1" applyAlignment="1">
      <alignment horizontal="center" vertical="center" wrapText="1"/>
      <protection/>
    </xf>
    <xf numFmtId="0" fontId="1" fillId="0" borderId="14" xfId="60" applyBorder="1" applyAlignment="1" applyProtection="1">
      <alignment horizontal="center" vertical="center" wrapText="1"/>
      <protection/>
    </xf>
    <xf numFmtId="0" fontId="1" fillId="0" borderId="15" xfId="60" applyBorder="1" applyAlignment="1" applyProtection="1">
      <alignment horizontal="center" vertical="center" wrapText="1"/>
      <protection/>
    </xf>
    <xf numFmtId="0" fontId="1" fillId="0" borderId="14" xfId="60" applyBorder="1" applyAlignment="1" applyProtection="1">
      <alignment horizontal="center" vertical="center"/>
      <protection/>
    </xf>
    <xf numFmtId="0" fontId="1" fillId="0" borderId="15" xfId="60" applyBorder="1" applyAlignment="1" applyProtection="1">
      <alignment horizontal="center" vertical="center"/>
      <protection/>
    </xf>
    <xf numFmtId="0" fontId="1" fillId="0" borderId="14" xfId="60" applyBorder="1" applyAlignment="1" applyProtection="1">
      <alignment vertical="center"/>
      <protection/>
    </xf>
    <xf numFmtId="0" fontId="1" fillId="0" borderId="15" xfId="60" applyBorder="1" applyAlignment="1">
      <alignment vertical="center"/>
      <protection/>
    </xf>
    <xf numFmtId="0" fontId="1" fillId="0" borderId="10" xfId="60" applyFont="1" applyBorder="1" applyAlignment="1" applyProtection="1">
      <alignment vertical="center"/>
      <protection/>
    </xf>
    <xf numFmtId="0" fontId="1" fillId="0" borderId="19" xfId="60" applyBorder="1" applyAlignment="1" applyProtection="1">
      <alignment vertical="center"/>
      <protection/>
    </xf>
    <xf numFmtId="0" fontId="1" fillId="0" borderId="24" xfId="60" applyBorder="1" applyAlignment="1" applyProtection="1">
      <alignment vertical="center"/>
      <protection/>
    </xf>
    <xf numFmtId="0" fontId="8" fillId="35" borderId="14" xfId="62" applyFont="1" applyFill="1" applyBorder="1" applyAlignment="1" applyProtection="1">
      <alignment horizontal="center" vertical="center"/>
      <protection/>
    </xf>
    <xf numFmtId="0" fontId="8" fillId="35" borderId="15" xfId="62" applyFont="1" applyFill="1" applyBorder="1" applyAlignment="1" applyProtection="1">
      <alignment horizontal="center" vertical="center"/>
      <protection/>
    </xf>
    <xf numFmtId="0" fontId="1" fillId="0" borderId="14" xfId="62" applyBorder="1" applyAlignment="1" applyProtection="1">
      <alignment vertical="center" wrapText="1"/>
      <protection/>
    </xf>
    <xf numFmtId="0" fontId="1" fillId="0" borderId="16" xfId="62" applyBorder="1" applyAlignment="1" applyProtection="1">
      <alignment vertical="center" wrapText="1"/>
      <protection/>
    </xf>
    <xf numFmtId="0" fontId="1" fillId="35" borderId="14" xfId="62" applyFill="1" applyBorder="1" applyAlignment="1" applyProtection="1">
      <alignment horizontal="center" vertical="center" wrapText="1"/>
      <protection/>
    </xf>
    <xf numFmtId="0" fontId="1" fillId="35" borderId="16" xfId="62" applyFill="1" applyBorder="1" applyAlignment="1" applyProtection="1">
      <alignment horizontal="center" vertical="center" wrapText="1"/>
      <protection/>
    </xf>
    <xf numFmtId="0" fontId="1" fillId="35" borderId="15" xfId="62" applyFill="1" applyBorder="1" applyAlignment="1" applyProtection="1">
      <alignment horizontal="center" vertical="center" wrapText="1"/>
      <protection/>
    </xf>
    <xf numFmtId="0" fontId="8" fillId="35" borderId="14" xfId="62" applyFont="1" applyFill="1" applyBorder="1" applyAlignment="1" applyProtection="1">
      <alignment vertical="center" wrapText="1"/>
      <protection/>
    </xf>
    <xf numFmtId="0" fontId="8" fillId="35" borderId="16" xfId="62" applyFont="1" applyFill="1" applyBorder="1" applyAlignment="1" applyProtection="1">
      <alignment vertical="center" wrapText="1"/>
      <protection/>
    </xf>
    <xf numFmtId="0" fontId="1" fillId="0" borderId="16" xfId="62" applyBorder="1" applyAlignment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1" fillId="0" borderId="19" xfId="59" applyBorder="1" applyAlignment="1" applyProtection="1">
      <alignment horizontal="center" vertical="center" wrapText="1"/>
      <protection/>
    </xf>
    <xf numFmtId="0" fontId="1" fillId="0" borderId="24" xfId="59" applyBorder="1" applyAlignment="1" applyProtection="1">
      <alignment horizontal="center" vertical="center" wrapText="1"/>
      <protection/>
    </xf>
    <xf numFmtId="0" fontId="1" fillId="0" borderId="14" xfId="59" applyBorder="1" applyAlignment="1" applyProtection="1">
      <alignment horizontal="left" vertical="center" wrapText="1"/>
      <protection/>
    </xf>
    <xf numFmtId="0" fontId="1" fillId="0" borderId="16" xfId="59" applyBorder="1" applyAlignment="1" applyProtection="1">
      <alignment horizontal="left" vertical="center" wrapText="1"/>
      <protection/>
    </xf>
    <xf numFmtId="0" fontId="1" fillId="0" borderId="19" xfId="59" applyBorder="1" applyAlignment="1" applyProtection="1">
      <alignment horizontal="left" vertical="center" wrapText="1"/>
      <protection/>
    </xf>
    <xf numFmtId="0" fontId="1" fillId="0" borderId="24" xfId="59" applyBorder="1" applyAlignment="1" applyProtection="1">
      <alignment horizontal="left" vertical="center" wrapText="1"/>
      <protection/>
    </xf>
    <xf numFmtId="0" fontId="1" fillId="0" borderId="23" xfId="59" applyBorder="1" applyAlignment="1" applyProtection="1">
      <alignment horizontal="center" vertical="center" wrapText="1"/>
      <protection/>
    </xf>
    <xf numFmtId="0" fontId="1" fillId="0" borderId="10" xfId="59" applyBorder="1" applyAlignment="1" applyProtection="1">
      <alignment horizontal="center" vertical="center" wrapText="1"/>
      <protection/>
    </xf>
    <xf numFmtId="0" fontId="1" fillId="35" borderId="14" xfId="59" applyFill="1" applyBorder="1" applyAlignment="1" applyProtection="1">
      <alignment horizontal="center" vertical="center" wrapText="1"/>
      <protection/>
    </xf>
    <xf numFmtId="0" fontId="1" fillId="35" borderId="16" xfId="59" applyFill="1" applyBorder="1" applyAlignment="1" applyProtection="1">
      <alignment horizontal="center" vertical="center" wrapText="1"/>
      <protection/>
    </xf>
    <xf numFmtId="0" fontId="1" fillId="0" borderId="10" xfId="59" applyBorder="1" applyAlignment="1" applyProtection="1">
      <alignment horizontal="left" vertical="center" wrapText="1"/>
      <protection/>
    </xf>
    <xf numFmtId="0" fontId="1" fillId="0" borderId="14" xfId="59" applyBorder="1" applyAlignment="1" applyProtection="1">
      <alignment vertical="center" wrapText="1"/>
      <protection/>
    </xf>
    <xf numFmtId="0" fontId="1" fillId="0" borderId="16" xfId="59" applyBorder="1" applyAlignment="1" applyProtection="1">
      <alignment vertical="center" wrapText="1"/>
      <protection/>
    </xf>
    <xf numFmtId="0" fontId="1" fillId="0" borderId="17" xfId="59" applyBorder="1" applyAlignment="1" applyProtection="1">
      <alignment horizontal="center" vertical="center" wrapText="1"/>
      <protection/>
    </xf>
    <xf numFmtId="0" fontId="1" fillId="0" borderId="20" xfId="59" applyBorder="1" applyAlignment="1" applyProtection="1">
      <alignment horizontal="center" vertical="center" wrapText="1"/>
      <protection/>
    </xf>
    <xf numFmtId="0" fontId="1" fillId="0" borderId="11" xfId="59" applyBorder="1" applyAlignment="1" applyProtection="1">
      <alignment horizontal="center" vertical="center" wrapText="1"/>
      <protection/>
    </xf>
    <xf numFmtId="0" fontId="1" fillId="0" borderId="13" xfId="59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9" xfId="63" applyBorder="1" applyAlignment="1" applyProtection="1">
      <alignment vertical="center" wrapText="1"/>
      <protection/>
    </xf>
    <xf numFmtId="0" fontId="1" fillId="0" borderId="24" xfId="63" applyBorder="1" applyAlignment="1" applyProtection="1">
      <alignment vertical="center" wrapText="1"/>
      <protection/>
    </xf>
    <xf numFmtId="0" fontId="17" fillId="35" borderId="14" xfId="63" applyFont="1" applyFill="1" applyBorder="1" applyAlignment="1" applyProtection="1">
      <alignment horizontal="center" vertical="center"/>
      <protection/>
    </xf>
    <xf numFmtId="0" fontId="17" fillId="35" borderId="16" xfId="63" applyFont="1" applyFill="1" applyBorder="1" applyAlignment="1" applyProtection="1">
      <alignment horizontal="center" vertical="center"/>
      <protection/>
    </xf>
    <xf numFmtId="0" fontId="17" fillId="35" borderId="18" xfId="63" applyFont="1" applyFill="1" applyBorder="1" applyAlignment="1" applyProtection="1">
      <alignment horizontal="center" vertical="center" wrapText="1"/>
      <protection/>
    </xf>
    <xf numFmtId="0" fontId="17" fillId="35" borderId="20" xfId="63" applyFont="1" applyFill="1" applyBorder="1" applyAlignment="1" applyProtection="1">
      <alignment horizontal="center" vertical="center" wrapText="1"/>
      <protection/>
    </xf>
    <xf numFmtId="0" fontId="17" fillId="35" borderId="22" xfId="63" applyFont="1" applyFill="1" applyBorder="1" applyAlignment="1" applyProtection="1">
      <alignment horizontal="center" vertical="center" wrapText="1"/>
      <protection/>
    </xf>
    <xf numFmtId="0" fontId="17" fillId="35" borderId="11" xfId="63" applyFont="1" applyFill="1" applyBorder="1" applyAlignment="1" applyProtection="1">
      <alignment horizontal="center" vertical="center" wrapText="1"/>
      <protection/>
    </xf>
    <xf numFmtId="0" fontId="17" fillId="35" borderId="21" xfId="63" applyFont="1" applyFill="1" applyBorder="1" applyAlignment="1" applyProtection="1">
      <alignment horizontal="center" vertical="center" wrapText="1"/>
      <protection/>
    </xf>
    <xf numFmtId="0" fontId="17" fillId="35" borderId="13" xfId="63" applyFont="1" applyFill="1" applyBorder="1" applyAlignment="1" applyProtection="1">
      <alignment horizontal="center" vertical="center" wrapText="1"/>
      <protection/>
    </xf>
    <xf numFmtId="0" fontId="8" fillId="35" borderId="14" xfId="63" applyFont="1" applyFill="1" applyBorder="1" applyAlignment="1" applyProtection="1">
      <alignment horizontal="center" vertical="center" wrapText="1"/>
      <protection/>
    </xf>
    <xf numFmtId="0" fontId="8" fillId="35" borderId="15" xfId="63" applyFont="1" applyFill="1" applyBorder="1" applyAlignment="1" applyProtection="1">
      <alignment horizontal="center" vertical="center" wrapText="1"/>
      <protection/>
    </xf>
    <xf numFmtId="0" fontId="1" fillId="0" borderId="14" xfId="63" applyBorder="1" applyAlignment="1" applyProtection="1">
      <alignment horizontal="center" vertical="center" wrapText="1"/>
      <protection/>
    </xf>
    <xf numFmtId="0" fontId="1" fillId="0" borderId="16" xfId="63" applyBorder="1" applyAlignment="1" applyProtection="1">
      <alignment horizontal="center" vertical="center" wrapText="1"/>
      <protection/>
    </xf>
    <xf numFmtId="0" fontId="1" fillId="0" borderId="19" xfId="63" applyFont="1" applyBorder="1" applyAlignment="1" applyProtection="1">
      <alignment horizontal="left" vertical="center" wrapText="1"/>
      <protection/>
    </xf>
    <xf numFmtId="0" fontId="1" fillId="0" borderId="24" xfId="63" applyBorder="1" applyAlignment="1" applyProtection="1">
      <alignment horizontal="left" vertical="center" wrapText="1"/>
      <protection/>
    </xf>
    <xf numFmtId="0" fontId="1" fillId="0" borderId="19" xfId="63" applyBorder="1" applyAlignment="1" applyProtection="1">
      <alignment horizontal="left" vertical="center" wrapText="1"/>
      <protection/>
    </xf>
    <xf numFmtId="0" fontId="1" fillId="0" borderId="19" xfId="57" applyBorder="1" applyAlignment="1" applyProtection="1">
      <alignment vertical="center" wrapText="1"/>
      <protection/>
    </xf>
    <xf numFmtId="0" fontId="1" fillId="0" borderId="24" xfId="57" applyBorder="1" applyAlignment="1" applyProtection="1">
      <alignment vertical="center" wrapText="1"/>
      <protection/>
    </xf>
    <xf numFmtId="0" fontId="17" fillId="35" borderId="14" xfId="57" applyFont="1" applyFill="1" applyBorder="1" applyAlignment="1" applyProtection="1">
      <alignment horizontal="center"/>
      <protection/>
    </xf>
    <xf numFmtId="0" fontId="17" fillId="35" borderId="15" xfId="57" applyFont="1" applyFill="1" applyBorder="1" applyAlignment="1" applyProtection="1">
      <alignment horizontal="center"/>
      <protection/>
    </xf>
    <xf numFmtId="0" fontId="17" fillId="35" borderId="16" xfId="57" applyFont="1" applyFill="1" applyBorder="1" applyAlignment="1" applyProtection="1">
      <alignment horizontal="center"/>
      <protection/>
    </xf>
    <xf numFmtId="0" fontId="17" fillId="35" borderId="19" xfId="57" applyFont="1" applyFill="1" applyBorder="1" applyAlignment="1" applyProtection="1">
      <alignment horizontal="center" vertical="center" wrapText="1"/>
      <protection/>
    </xf>
    <xf numFmtId="0" fontId="17" fillId="35" borderId="24" xfId="57" applyFont="1" applyFill="1" applyBorder="1" applyAlignment="1" applyProtection="1">
      <alignment horizontal="center" vertical="center" wrapText="1"/>
      <protection/>
    </xf>
    <xf numFmtId="0" fontId="1" fillId="0" borderId="14" xfId="57" applyBorder="1" applyAlignment="1" applyProtection="1">
      <alignment horizontal="center" vertical="center" wrapText="1"/>
      <protection/>
    </xf>
    <xf numFmtId="0" fontId="1" fillId="0" borderId="16" xfId="57" applyBorder="1" applyAlignment="1" applyProtection="1">
      <alignment horizontal="center" vertical="center" wrapText="1"/>
      <protection/>
    </xf>
    <xf numFmtId="0" fontId="5" fillId="0" borderId="0" xfId="57" applyFont="1" applyAlignment="1" applyProtection="1">
      <alignment vertical="center" wrapText="1"/>
      <protection/>
    </xf>
    <xf numFmtId="0" fontId="1" fillId="35" borderId="14" xfId="57" applyFill="1" applyBorder="1" applyAlignment="1" applyProtection="1">
      <alignment horizontal="center" vertical="center" wrapText="1"/>
      <protection/>
    </xf>
    <xf numFmtId="0" fontId="1" fillId="35" borderId="16" xfId="57" applyFill="1" applyBorder="1" applyAlignment="1" applyProtection="1">
      <alignment horizontal="center" vertical="center" wrapText="1"/>
      <protection/>
    </xf>
    <xf numFmtId="0" fontId="17" fillId="35" borderId="18" xfId="57" applyFont="1" applyFill="1" applyBorder="1" applyAlignment="1" applyProtection="1">
      <alignment horizontal="center" vertical="center" wrapText="1"/>
      <protection/>
    </xf>
    <xf numFmtId="0" fontId="17" fillId="35" borderId="20" xfId="57" applyFont="1" applyFill="1" applyBorder="1" applyAlignment="1" applyProtection="1">
      <alignment horizontal="center" vertical="center" wrapText="1"/>
      <protection/>
    </xf>
    <xf numFmtId="0" fontId="17" fillId="35" borderId="21" xfId="57" applyFont="1" applyFill="1" applyBorder="1" applyAlignment="1" applyProtection="1">
      <alignment horizontal="center" vertical="center" wrapText="1"/>
      <protection/>
    </xf>
    <xf numFmtId="0" fontId="17" fillId="35" borderId="13" xfId="57" applyFont="1" applyFill="1" applyBorder="1" applyAlignment="1" applyProtection="1">
      <alignment horizontal="center" vertical="center" wrapText="1"/>
      <protection/>
    </xf>
    <xf numFmtId="0" fontId="17" fillId="35" borderId="22" xfId="57" applyFont="1" applyFill="1" applyBorder="1" applyAlignment="1" applyProtection="1">
      <alignment horizontal="center" vertical="center" wrapText="1"/>
      <protection/>
    </xf>
    <xf numFmtId="0" fontId="17" fillId="35" borderId="11" xfId="57" applyFont="1" applyFill="1" applyBorder="1" applyAlignment="1" applyProtection="1">
      <alignment horizontal="center" vertical="center" wrapText="1"/>
      <protection/>
    </xf>
    <xf numFmtId="0" fontId="8" fillId="35" borderId="14" xfId="57" applyFont="1" applyFill="1" applyBorder="1" applyAlignment="1" applyProtection="1">
      <alignment horizontal="center" vertical="center" wrapText="1"/>
      <protection/>
    </xf>
    <xf numFmtId="0" fontId="8" fillId="35" borderId="15" xfId="57" applyFont="1" applyFill="1" applyBorder="1" applyAlignment="1" applyProtection="1">
      <alignment horizontal="center" vertical="center" wrapText="1"/>
      <protection/>
    </xf>
    <xf numFmtId="0" fontId="1" fillId="0" borderId="19" xfId="57" applyBorder="1" applyAlignment="1" applyProtection="1">
      <alignment horizontal="left" vertical="center" wrapText="1"/>
      <protection/>
    </xf>
    <xf numFmtId="0" fontId="1" fillId="0" borderId="24" xfId="57" applyBorder="1" applyAlignment="1" applyProtection="1">
      <alignment horizontal="left" vertical="center" wrapText="1"/>
      <protection/>
    </xf>
    <xf numFmtId="0" fontId="1" fillId="0" borderId="19" xfId="57" applyFont="1" applyBorder="1" applyAlignment="1" applyProtection="1">
      <alignment horizontal="left" vertical="center" wrapText="1"/>
      <protection/>
    </xf>
    <xf numFmtId="0" fontId="1" fillId="35" borderId="14" xfId="64" applyFill="1" applyBorder="1" applyAlignment="1" applyProtection="1">
      <alignment horizontal="center" vertical="center" wrapText="1"/>
      <protection/>
    </xf>
    <xf numFmtId="0" fontId="1" fillId="35" borderId="15" xfId="64" applyFill="1" applyBorder="1" applyAlignment="1" applyProtection="1">
      <alignment horizontal="center" vertical="center" wrapText="1"/>
      <protection/>
    </xf>
    <xf numFmtId="0" fontId="1" fillId="35" borderId="16" xfId="64" applyFill="1" applyBorder="1" applyAlignment="1" applyProtection="1">
      <alignment horizontal="center" vertical="center" wrapText="1"/>
      <protection/>
    </xf>
    <xf numFmtId="0" fontId="17" fillId="35" borderId="14" xfId="64" applyFont="1" applyFill="1" applyBorder="1" applyAlignment="1" applyProtection="1">
      <alignment horizontal="center" vertical="center"/>
      <protection/>
    </xf>
    <xf numFmtId="0" fontId="17" fillId="35" borderId="15" xfId="64" applyFont="1" applyFill="1" applyBorder="1" applyAlignment="1" applyProtection="1">
      <alignment horizontal="center" vertical="center"/>
      <protection/>
    </xf>
    <xf numFmtId="0" fontId="17" fillId="35" borderId="16" xfId="64" applyFont="1" applyFill="1" applyBorder="1" applyAlignment="1" applyProtection="1">
      <alignment horizontal="center" vertical="center"/>
      <protection/>
    </xf>
    <xf numFmtId="0" fontId="17" fillId="35" borderId="19" xfId="64" applyFont="1" applyFill="1" applyBorder="1" applyAlignment="1" applyProtection="1">
      <alignment horizontal="center" vertical="center" wrapText="1"/>
      <protection/>
    </xf>
    <xf numFmtId="0" fontId="17" fillId="35" borderId="23" xfId="64" applyFont="1" applyFill="1" applyBorder="1" applyAlignment="1" applyProtection="1">
      <alignment horizontal="center" vertical="center" wrapText="1"/>
      <protection/>
    </xf>
    <xf numFmtId="0" fontId="17" fillId="35" borderId="24" xfId="64" applyFont="1" applyFill="1" applyBorder="1" applyAlignment="1" applyProtection="1">
      <alignment horizontal="center" vertical="center" wrapText="1"/>
      <protection/>
    </xf>
    <xf numFmtId="0" fontId="17" fillId="35" borderId="18" xfId="64" applyFont="1" applyFill="1" applyBorder="1" applyAlignment="1" applyProtection="1">
      <alignment horizontal="center" vertical="center" wrapText="1"/>
      <protection/>
    </xf>
    <xf numFmtId="0" fontId="17" fillId="35" borderId="17" xfId="64" applyFont="1" applyFill="1" applyBorder="1" applyAlignment="1" applyProtection="1">
      <alignment horizontal="center" vertical="center" wrapText="1"/>
      <protection/>
    </xf>
    <xf numFmtId="0" fontId="17" fillId="35" borderId="20" xfId="64" applyFont="1" applyFill="1" applyBorder="1" applyAlignment="1" applyProtection="1">
      <alignment horizontal="center" vertical="center" wrapText="1"/>
      <protection/>
    </xf>
    <xf numFmtId="0" fontId="17" fillId="35" borderId="21" xfId="64" applyFont="1" applyFill="1" applyBorder="1" applyAlignment="1" applyProtection="1">
      <alignment horizontal="center" vertical="center" wrapText="1"/>
      <protection/>
    </xf>
    <xf numFmtId="0" fontId="17" fillId="35" borderId="12" xfId="64" applyFont="1" applyFill="1" applyBorder="1" applyAlignment="1" applyProtection="1">
      <alignment horizontal="center" vertical="center" wrapText="1"/>
      <protection/>
    </xf>
    <xf numFmtId="0" fontId="17" fillId="35" borderId="13" xfId="64" applyFont="1" applyFill="1" applyBorder="1" applyAlignment="1" applyProtection="1">
      <alignment horizontal="center" vertical="center" wrapText="1"/>
      <protection/>
    </xf>
    <xf numFmtId="0" fontId="1" fillId="0" borderId="14" xfId="48" applyBorder="1" applyAlignment="1" applyProtection="1">
      <alignment vertical="center" wrapText="1"/>
      <protection/>
    </xf>
    <xf numFmtId="0" fontId="1" fillId="0" borderId="16" xfId="48" applyBorder="1" applyAlignment="1" applyProtection="1">
      <alignment vertical="center" wrapText="1"/>
      <protection/>
    </xf>
    <xf numFmtId="0" fontId="9" fillId="0" borderId="14" xfId="48" applyFont="1" applyBorder="1" applyAlignment="1" applyProtection="1">
      <alignment horizontal="left" vertical="center"/>
      <protection/>
    </xf>
    <xf numFmtId="0" fontId="9" fillId="0" borderId="16" xfId="48" applyFont="1" applyBorder="1" applyAlignment="1" applyProtection="1">
      <alignment horizontal="left" vertical="center"/>
      <protection/>
    </xf>
    <xf numFmtId="0" fontId="8" fillId="0" borderId="14" xfId="48" applyFont="1" applyFill="1" applyBorder="1" applyAlignment="1" applyProtection="1">
      <alignment horizontal="center" vertical="center"/>
      <protection/>
    </xf>
    <xf numFmtId="0" fontId="1" fillId="0" borderId="16" xfId="48" applyFill="1" applyBorder="1" applyAlignment="1" applyProtection="1">
      <alignment horizontal="center" vertical="center"/>
      <protection/>
    </xf>
    <xf numFmtId="0" fontId="1" fillId="0" borderId="14" xfId="48" applyFont="1" applyBorder="1" applyAlignment="1" applyProtection="1">
      <alignment horizontal="center" vertical="center" wrapText="1"/>
      <protection/>
    </xf>
    <xf numFmtId="0" fontId="1" fillId="0" borderId="16" xfId="48" applyBorder="1" applyAlignment="1" applyProtection="1">
      <alignment horizontal="center" vertical="center" wrapText="1"/>
      <protection/>
    </xf>
    <xf numFmtId="0" fontId="1" fillId="35" borderId="19" xfId="48" applyFill="1" applyBorder="1" applyAlignment="1" applyProtection="1">
      <alignment horizontal="center" vertical="center" wrapText="1"/>
      <protection/>
    </xf>
    <xf numFmtId="0" fontId="1" fillId="35" borderId="24" xfId="48" applyFill="1" applyBorder="1" applyAlignment="1" applyProtection="1">
      <alignment horizontal="center" vertical="center" wrapText="1"/>
      <protection/>
    </xf>
    <xf numFmtId="0" fontId="1" fillId="35" borderId="10" xfId="48" applyFill="1" applyBorder="1" applyAlignment="1" applyProtection="1">
      <alignment horizontal="center" vertical="center" wrapText="1"/>
      <protection/>
    </xf>
    <xf numFmtId="0" fontId="1" fillId="35" borderId="18" xfId="48" applyFill="1" applyBorder="1" applyAlignment="1" applyProtection="1">
      <alignment horizontal="center" vertical="center" wrapText="1"/>
      <protection/>
    </xf>
    <xf numFmtId="0" fontId="1" fillId="35" borderId="20" xfId="48" applyFill="1" applyBorder="1" applyAlignment="1" applyProtection="1">
      <alignment horizontal="center" vertical="center" wrapText="1"/>
      <protection/>
    </xf>
    <xf numFmtId="0" fontId="1" fillId="35" borderId="21" xfId="48" applyFill="1" applyBorder="1" applyAlignment="1" applyProtection="1">
      <alignment horizontal="center" vertical="center" wrapText="1"/>
      <protection/>
    </xf>
    <xf numFmtId="0" fontId="1" fillId="35" borderId="13" xfId="48" applyFill="1" applyBorder="1" applyAlignment="1" applyProtection="1">
      <alignment horizontal="center" vertical="center" wrapText="1"/>
      <protection/>
    </xf>
    <xf numFmtId="0" fontId="8" fillId="0" borderId="14" xfId="49" applyFont="1" applyFill="1" applyBorder="1" applyAlignment="1" applyProtection="1">
      <alignment vertical="center" wrapText="1"/>
      <protection/>
    </xf>
    <xf numFmtId="0" fontId="8" fillId="0" borderId="16" xfId="49" applyFont="1" applyFill="1" applyBorder="1" applyAlignment="1" applyProtection="1">
      <alignment vertical="center" wrapText="1"/>
      <protection/>
    </xf>
    <xf numFmtId="0" fontId="1" fillId="35" borderId="19" xfId="49" applyFill="1" applyBorder="1" applyAlignment="1" applyProtection="1">
      <alignment horizontal="center" vertical="center" wrapText="1"/>
      <protection/>
    </xf>
    <xf numFmtId="0" fontId="1" fillId="35" borderId="24" xfId="49" applyFill="1" applyBorder="1" applyAlignment="1" applyProtection="1">
      <alignment horizontal="center" vertical="center" wrapText="1"/>
      <protection/>
    </xf>
    <xf numFmtId="0" fontId="1" fillId="0" borderId="10" xfId="49" applyBorder="1" applyAlignment="1" applyProtection="1">
      <alignment vertical="center" wrapText="1"/>
      <protection/>
    </xf>
    <xf numFmtId="0" fontId="1" fillId="0" borderId="14" xfId="49" applyFill="1" applyBorder="1" applyAlignment="1" applyProtection="1">
      <alignment horizontal="left" vertical="center" wrapText="1"/>
      <protection/>
    </xf>
    <xf numFmtId="0" fontId="1" fillId="0" borderId="16" xfId="49" applyFill="1" applyBorder="1" applyAlignment="1" applyProtection="1">
      <alignment horizontal="left" vertical="center" wrapText="1"/>
      <protection/>
    </xf>
    <xf numFmtId="0" fontId="1" fillId="0" borderId="14" xfId="49" applyBorder="1" applyAlignment="1" applyProtection="1">
      <alignment vertical="center" wrapText="1"/>
      <protection/>
    </xf>
    <xf numFmtId="0" fontId="1" fillId="0" borderId="16" xfId="49" applyBorder="1" applyAlignment="1" applyProtection="1">
      <alignment vertical="center" wrapText="1"/>
      <protection/>
    </xf>
    <xf numFmtId="0" fontId="19" fillId="0" borderId="19" xfId="49" applyFont="1" applyBorder="1" applyAlignment="1" applyProtection="1">
      <alignment vertical="center" wrapText="1"/>
      <protection/>
    </xf>
    <xf numFmtId="0" fontId="19" fillId="0" borderId="23" xfId="49" applyFont="1" applyBorder="1" applyAlignment="1" applyProtection="1">
      <alignment vertical="center" wrapText="1"/>
      <protection/>
    </xf>
    <xf numFmtId="0" fontId="19" fillId="0" borderId="24" xfId="49" applyFont="1" applyBorder="1" applyAlignment="1" applyProtection="1">
      <alignment vertical="center" wrapText="1"/>
      <protection/>
    </xf>
    <xf numFmtId="0" fontId="1" fillId="35" borderId="18" xfId="49" applyFill="1" applyBorder="1" applyAlignment="1" applyProtection="1">
      <alignment horizontal="center" vertical="center" wrapText="1"/>
      <protection/>
    </xf>
    <xf numFmtId="0" fontId="1" fillId="35" borderId="20" xfId="49" applyFill="1" applyBorder="1" applyAlignment="1" applyProtection="1">
      <alignment horizontal="center" vertical="center" wrapText="1"/>
      <protection/>
    </xf>
    <xf numFmtId="0" fontId="1" fillId="35" borderId="21" xfId="49" applyFill="1" applyBorder="1" applyAlignment="1" applyProtection="1">
      <alignment horizontal="center" vertical="center" wrapText="1"/>
      <protection/>
    </xf>
    <xf numFmtId="0" fontId="1" fillId="35" borderId="13" xfId="49" applyFill="1" applyBorder="1" applyAlignment="1" applyProtection="1">
      <alignment horizontal="center" vertical="center" wrapText="1"/>
      <protection/>
    </xf>
    <xf numFmtId="0" fontId="1" fillId="35" borderId="10" xfId="49" applyFill="1" applyBorder="1" applyAlignment="1" applyProtection="1">
      <alignment horizontal="center" vertical="center" wrapText="1"/>
      <protection/>
    </xf>
    <xf numFmtId="0" fontId="1" fillId="0" borderId="14" xfId="50" applyBorder="1" applyAlignment="1" applyProtection="1">
      <alignment vertical="center" wrapText="1"/>
      <protection/>
    </xf>
    <xf numFmtId="0" fontId="1" fillId="0" borderId="16" xfId="50" applyBorder="1" applyAlignment="1">
      <alignment vertical="center" wrapText="1"/>
      <protection/>
    </xf>
    <xf numFmtId="0" fontId="1" fillId="35" borderId="10" xfId="50" applyFill="1" applyBorder="1" applyAlignment="1" applyProtection="1">
      <alignment horizontal="center" vertical="center" wrapText="1"/>
      <protection/>
    </xf>
    <xf numFmtId="0" fontId="1" fillId="35" borderId="14" xfId="50" applyFill="1" applyBorder="1" applyAlignment="1" applyProtection="1">
      <alignment horizontal="center" vertical="center" wrapText="1"/>
      <protection/>
    </xf>
    <xf numFmtId="0" fontId="1" fillId="35" borderId="15" xfId="50" applyFill="1" applyBorder="1" applyAlignment="1" applyProtection="1">
      <alignment horizontal="center" vertical="center" wrapText="1"/>
      <protection/>
    </xf>
    <xf numFmtId="0" fontId="1" fillId="35" borderId="16" xfId="50" applyFill="1" applyBorder="1" applyAlignment="1" applyProtection="1">
      <alignment horizontal="center" vertical="center" wrapText="1"/>
      <protection/>
    </xf>
    <xf numFmtId="0" fontId="9" fillId="0" borderId="14" xfId="50" applyFont="1" applyBorder="1" applyAlignment="1" applyProtection="1">
      <alignment horizontal="left" vertical="center"/>
      <protection/>
    </xf>
    <xf numFmtId="0" fontId="9" fillId="0" borderId="16" xfId="50" applyFont="1" applyBorder="1" applyAlignment="1" applyProtection="1">
      <alignment horizontal="left" vertical="center"/>
      <protection/>
    </xf>
    <xf numFmtId="0" fontId="1" fillId="35" borderId="18" xfId="50" applyFont="1" applyFill="1" applyBorder="1" applyAlignment="1" applyProtection="1">
      <alignment horizontal="center" vertical="center" wrapText="1"/>
      <protection/>
    </xf>
    <xf numFmtId="0" fontId="1" fillId="35" borderId="17" xfId="50" applyFont="1" applyFill="1" applyBorder="1" applyAlignment="1" applyProtection="1">
      <alignment horizontal="center" vertical="center" wrapText="1"/>
      <protection/>
    </xf>
    <xf numFmtId="0" fontId="1" fillId="35" borderId="21" xfId="50" applyFont="1" applyFill="1" applyBorder="1" applyAlignment="1" applyProtection="1">
      <alignment horizontal="center" vertical="center" wrapText="1"/>
      <protection/>
    </xf>
    <xf numFmtId="0" fontId="1" fillId="35" borderId="0" xfId="50" applyFont="1" applyFill="1" applyBorder="1" applyAlignment="1" applyProtection="1">
      <alignment horizontal="center" vertical="center" wrapText="1"/>
      <protection/>
    </xf>
    <xf numFmtId="0" fontId="1" fillId="0" borderId="14" xfId="50" applyBorder="1" applyProtection="1">
      <alignment/>
      <protection/>
    </xf>
    <xf numFmtId="0" fontId="1" fillId="0" borderId="16" xfId="50" applyBorder="1" applyProtection="1">
      <alignment/>
      <protection/>
    </xf>
    <xf numFmtId="0" fontId="1" fillId="0" borderId="11" xfId="50" applyBorder="1" applyProtection="1">
      <alignment/>
      <protection/>
    </xf>
    <xf numFmtId="0" fontId="1" fillId="35" borderId="14" xfId="52" applyFill="1" applyBorder="1" applyAlignment="1" applyProtection="1">
      <alignment horizontal="center" vertical="center" wrapText="1"/>
      <protection/>
    </xf>
    <xf numFmtId="0" fontId="1" fillId="35" borderId="15" xfId="52" applyFill="1" applyBorder="1" applyAlignment="1" applyProtection="1">
      <alignment horizontal="center" vertical="center" wrapText="1"/>
      <protection/>
    </xf>
    <xf numFmtId="0" fontId="1" fillId="35" borderId="16" xfId="52" applyFill="1" applyBorder="1" applyAlignment="1" applyProtection="1">
      <alignment horizontal="center" vertical="center" wrapText="1"/>
      <protection/>
    </xf>
    <xf numFmtId="0" fontId="1" fillId="35" borderId="10" xfId="52" applyFill="1" applyBorder="1" applyAlignment="1" applyProtection="1">
      <alignment horizontal="center" vertical="center" wrapText="1"/>
      <protection/>
    </xf>
    <xf numFmtId="0" fontId="1" fillId="35" borderId="10" xfId="52" applyFont="1" applyFill="1" applyBorder="1" applyAlignment="1" applyProtection="1">
      <alignment horizontal="center" vertical="center" wrapText="1"/>
      <protection/>
    </xf>
    <xf numFmtId="0" fontId="1" fillId="35" borderId="19" xfId="52" applyFont="1" applyFill="1" applyBorder="1" applyAlignment="1" applyProtection="1">
      <alignment horizontal="center" vertical="center" wrapText="1"/>
      <protection/>
    </xf>
    <xf numFmtId="0" fontId="1" fillId="35" borderId="24" xfId="52" applyFont="1" applyFill="1" applyBorder="1" applyAlignment="1" applyProtection="1">
      <alignment horizontal="center" vertical="center" wrapText="1"/>
      <protection/>
    </xf>
    <xf numFmtId="0" fontId="1" fillId="35" borderId="19" xfId="52" applyFill="1" applyBorder="1" applyAlignment="1" applyProtection="1">
      <alignment horizontal="center" vertical="center" wrapText="1"/>
      <protection/>
    </xf>
    <xf numFmtId="0" fontId="1" fillId="35" borderId="24" xfId="52" applyFill="1" applyBorder="1" applyAlignment="1" applyProtection="1">
      <alignment horizontal="center" vertical="center" wrapText="1"/>
      <protection/>
    </xf>
    <xf numFmtId="0" fontId="1" fillId="35" borderId="10" xfId="54" applyFill="1" applyBorder="1" applyAlignment="1" applyProtection="1">
      <alignment horizontal="center" vertical="center" wrapText="1"/>
      <protection/>
    </xf>
    <xf numFmtId="0" fontId="1" fillId="35" borderId="19" xfId="54" applyFill="1" applyBorder="1" applyAlignment="1" applyProtection="1">
      <alignment horizontal="center" vertical="center" wrapText="1"/>
      <protection/>
    </xf>
    <xf numFmtId="0" fontId="1" fillId="35" borderId="24" xfId="54" applyFill="1" applyBorder="1" applyAlignment="1" applyProtection="1">
      <alignment horizontal="center" vertical="center" wrapText="1"/>
      <protection/>
    </xf>
    <xf numFmtId="0" fontId="1" fillId="35" borderId="10" xfId="55" applyFill="1" applyBorder="1" applyAlignment="1" applyProtection="1">
      <alignment horizontal="center" vertical="center" wrapText="1"/>
      <protection/>
    </xf>
    <xf numFmtId="0" fontId="1" fillId="35" borderId="10" xfId="55" applyFont="1" applyFill="1" applyBorder="1" applyAlignment="1" applyProtection="1">
      <alignment horizontal="center" vertical="center" wrapText="1"/>
      <protection/>
    </xf>
    <xf numFmtId="0" fontId="1" fillId="35" borderId="19" xfId="55" applyFill="1" applyBorder="1" applyAlignment="1" applyProtection="1">
      <alignment horizontal="center" vertical="center" wrapText="1"/>
      <protection/>
    </xf>
    <xf numFmtId="0" fontId="1" fillId="35" borderId="24" xfId="55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8" fillId="35" borderId="19" xfId="0" applyFont="1" applyFill="1" applyBorder="1" applyAlignment="1" applyProtection="1">
      <alignment horizontal="center" vertical="center" wrapText="1"/>
      <protection/>
    </xf>
    <xf numFmtId="0" fontId="0" fillId="35" borderId="24" xfId="0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16" xfId="0" applyBorder="1" applyAlignment="1" applyProtection="1">
      <alignment vertical="center" wrapText="1"/>
      <protection/>
    </xf>
    <xf numFmtId="0" fontId="0" fillId="0" borderId="21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0" fontId="0" fillId="0" borderId="18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0" fontId="8" fillId="35" borderId="18" xfId="0" applyFont="1" applyFill="1" applyBorder="1" applyAlignment="1" applyProtection="1">
      <alignment horizontal="center" vertical="center" wrapText="1"/>
      <protection/>
    </xf>
    <xf numFmtId="0" fontId="8" fillId="35" borderId="20" xfId="0" applyFont="1" applyFill="1" applyBorder="1" applyAlignment="1" applyProtection="1">
      <alignment horizontal="center" vertical="center" wrapText="1"/>
      <protection/>
    </xf>
    <xf numFmtId="0" fontId="0" fillId="35" borderId="21" xfId="0" applyFill="1" applyBorder="1" applyAlignment="1" applyProtection="1">
      <alignment horizontal="center" vertical="center" wrapText="1"/>
      <protection/>
    </xf>
    <xf numFmtId="0" fontId="0" fillId="35" borderId="13" xfId="0" applyFill="1" applyBorder="1" applyAlignment="1" applyProtection="1">
      <alignment horizontal="center" vertical="center" wrapText="1"/>
      <protection/>
    </xf>
    <xf numFmtId="0" fontId="0" fillId="35" borderId="19" xfId="0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vertical="center" wrapText="1"/>
      <protection/>
    </xf>
    <xf numFmtId="0" fontId="1" fillId="0" borderId="16" xfId="0" applyFont="1" applyFill="1" applyBorder="1" applyAlignment="1" applyProtection="1">
      <alignment vertical="center" wrapText="1"/>
      <protection/>
    </xf>
    <xf numFmtId="0" fontId="9" fillId="0" borderId="14" xfId="0" applyNumberFormat="1" applyFont="1" applyBorder="1" applyAlignment="1" applyProtection="1">
      <alignment horizontal="left" vertical="center" wrapText="1"/>
      <protection/>
    </xf>
    <xf numFmtId="0" fontId="9" fillId="0" borderId="16" xfId="0" applyNumberFormat="1" applyFont="1" applyBorder="1" applyAlignment="1" applyProtection="1">
      <alignment horizontal="left" vertical="center" wrapText="1"/>
      <protection/>
    </xf>
    <xf numFmtId="0" fontId="0" fillId="35" borderId="20" xfId="0" applyFill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 applyProtection="1">
      <alignment wrapText="1"/>
      <protection/>
    </xf>
    <xf numFmtId="0" fontId="0" fillId="0" borderId="28" xfId="0" applyBorder="1" applyAlignment="1" applyProtection="1">
      <alignment wrapText="1"/>
      <protection/>
    </xf>
    <xf numFmtId="0" fontId="9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35" borderId="19" xfId="0" applyFill="1" applyBorder="1" applyAlignment="1" applyProtection="1">
      <alignment horizontal="center" vertical="center"/>
      <protection/>
    </xf>
    <xf numFmtId="0" fontId="0" fillId="35" borderId="24" xfId="0" applyFill="1" applyBorder="1" applyAlignment="1" applyProtection="1">
      <alignment horizontal="center" vertical="center"/>
      <protection/>
    </xf>
    <xf numFmtId="0" fontId="22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0" fillId="35" borderId="24" xfId="0" applyFill="1" applyBorder="1" applyAlignment="1">
      <alignment horizontal="center" vertical="center" wrapText="1"/>
    </xf>
    <xf numFmtId="0" fontId="22" fillId="35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/>
      <protection/>
    </xf>
    <xf numFmtId="0" fontId="7" fillId="0" borderId="12" xfId="0" applyFont="1" applyBorder="1" applyAlignment="1">
      <alignment horizontal="center" vertical="center" wrapText="1"/>
    </xf>
    <xf numFmtId="0" fontId="13" fillId="35" borderId="0" xfId="47" applyFont="1" applyFill="1" applyAlignment="1">
      <alignment horizontal="center" vertical="center" wrapText="1"/>
      <protection/>
    </xf>
    <xf numFmtId="49" fontId="13" fillId="35" borderId="0" xfId="47" applyNumberFormat="1" applyFont="1" applyFill="1" applyAlignment="1">
      <alignment horizontal="center" vertical="center" wrapText="1"/>
      <protection/>
    </xf>
    <xf numFmtId="1" fontId="13" fillId="35" borderId="0" xfId="47" applyNumberFormat="1" applyFont="1" applyFill="1" applyAlignment="1" applyProtection="1">
      <alignment horizontal="center" vertical="center"/>
      <protection/>
    </xf>
    <xf numFmtId="0" fontId="0" fillId="0" borderId="0" xfId="47">
      <alignment/>
      <protection/>
    </xf>
    <xf numFmtId="1" fontId="13" fillId="0" borderId="0" xfId="61" applyNumberFormat="1" applyFont="1" applyFill="1" applyAlignment="1" applyProtection="1">
      <alignment horizontal="center" vertical="center"/>
      <protection/>
    </xf>
    <xf numFmtId="0" fontId="8" fillId="0" borderId="0" xfId="61" applyFont="1">
      <alignment/>
      <protection/>
    </xf>
    <xf numFmtId="0" fontId="7" fillId="0" borderId="0" xfId="61" applyFont="1" applyBorder="1" applyAlignment="1" applyProtection="1">
      <alignment vertical="center"/>
      <protection/>
    </xf>
    <xf numFmtId="0" fontId="1" fillId="0" borderId="0" xfId="61" applyBorder="1" applyAlignment="1" applyProtection="1">
      <alignment vertical="center"/>
      <protection/>
    </xf>
    <xf numFmtId="0" fontId="8" fillId="35" borderId="14" xfId="61" applyFont="1" applyFill="1" applyBorder="1" applyAlignment="1" applyProtection="1">
      <alignment vertical="center"/>
      <protection/>
    </xf>
    <xf numFmtId="0" fontId="7" fillId="35" borderId="16" xfId="61" applyFont="1" applyFill="1" applyBorder="1" applyAlignment="1" applyProtection="1">
      <alignment vertical="center"/>
      <protection/>
    </xf>
    <xf numFmtId="1" fontId="1" fillId="33" borderId="10" xfId="61" applyNumberFormat="1" applyFont="1" applyFill="1" applyBorder="1" applyAlignment="1" applyProtection="1">
      <alignment horizontal="center" vertical="center"/>
      <protection/>
    </xf>
    <xf numFmtId="0" fontId="1" fillId="0" borderId="12" xfId="61" applyBorder="1" applyAlignment="1" applyProtection="1">
      <alignment vertical="center"/>
      <protection/>
    </xf>
    <xf numFmtId="0" fontId="1" fillId="0" borderId="10" xfId="61" applyBorder="1" applyAlignment="1" applyProtection="1">
      <alignment vertical="center"/>
      <protection/>
    </xf>
    <xf numFmtId="0" fontId="1" fillId="0" borderId="10" xfId="61" applyBorder="1" applyAlignment="1" applyProtection="1" quotePrefix="1">
      <alignment horizontal="center" vertical="center"/>
      <protection/>
    </xf>
    <xf numFmtId="0" fontId="1" fillId="0" borderId="10" xfId="61" applyBorder="1" applyAlignment="1" applyProtection="1">
      <alignment horizontal="center" vertical="center"/>
      <protection/>
    </xf>
    <xf numFmtId="1" fontId="0" fillId="33" borderId="10" xfId="47" applyNumberFormat="1" applyFill="1" applyBorder="1" applyAlignment="1" applyProtection="1">
      <alignment horizontal="center" vertical="center"/>
      <protection/>
    </xf>
    <xf numFmtId="9" fontId="0" fillId="36" borderId="10" xfId="47" applyNumberFormat="1" applyFill="1" applyBorder="1" applyAlignment="1" applyProtection="1">
      <alignment horizontal="center" vertical="center"/>
      <protection/>
    </xf>
    <xf numFmtId="0" fontId="8" fillId="0" borderId="10" xfId="61" applyFont="1" applyBorder="1" applyAlignment="1" applyProtection="1">
      <alignment vertical="center"/>
      <protection/>
    </xf>
    <xf numFmtId="1" fontId="0" fillId="36" borderId="10" xfId="47" applyNumberFormat="1" applyFill="1" applyBorder="1" applyAlignment="1" applyProtection="1">
      <alignment horizontal="center" vertical="center"/>
      <protection/>
    </xf>
    <xf numFmtId="0" fontId="1" fillId="0" borderId="14" xfId="61" applyBorder="1" applyAlignment="1" applyProtection="1">
      <alignment vertical="center"/>
      <protection/>
    </xf>
    <xf numFmtId="3" fontId="1" fillId="0" borderId="15" xfId="61" applyNumberFormat="1" applyBorder="1" applyAlignment="1" applyProtection="1">
      <alignment horizontal="center" vertical="center"/>
      <protection/>
    </xf>
    <xf numFmtId="168" fontId="1" fillId="0" borderId="16" xfId="61" applyNumberFormat="1" applyBorder="1" applyAlignment="1" applyProtection="1">
      <alignment horizontal="center" vertical="center"/>
      <protection/>
    </xf>
    <xf numFmtId="3" fontId="0" fillId="37" borderId="10" xfId="47" applyNumberFormat="1" applyFill="1" applyBorder="1" applyAlignment="1" applyProtection="1">
      <alignment horizontal="center" vertical="center"/>
      <protection/>
    </xf>
    <xf numFmtId="0" fontId="1" fillId="0" borderId="14" xfId="61" applyFill="1" applyBorder="1" applyAlignment="1" applyProtection="1">
      <alignment vertical="center"/>
      <protection/>
    </xf>
    <xf numFmtId="3" fontId="0" fillId="0" borderId="15" xfId="47" applyNumberFormat="1" applyFill="1" applyBorder="1" applyAlignment="1" applyProtection="1">
      <alignment horizontal="center" vertical="center"/>
      <protection/>
    </xf>
    <xf numFmtId="168" fontId="0" fillId="0" borderId="16" xfId="47" applyNumberFormat="1" applyFill="1" applyBorder="1" applyAlignment="1" applyProtection="1">
      <alignment horizontal="center" vertical="center"/>
      <protection/>
    </xf>
    <xf numFmtId="3" fontId="0" fillId="0" borderId="15" xfId="47" applyNumberFormat="1" applyBorder="1" applyAlignment="1" applyProtection="1">
      <alignment horizontal="center" vertical="center"/>
      <protection/>
    </xf>
    <xf numFmtId="168" fontId="0" fillId="0" borderId="16" xfId="47" applyNumberFormat="1" applyBorder="1" applyAlignment="1" applyProtection="1">
      <alignment horizontal="center" vertical="center"/>
      <protection/>
    </xf>
    <xf numFmtId="0" fontId="8" fillId="35" borderId="10" xfId="61" applyFont="1" applyFill="1" applyBorder="1" applyAlignment="1" applyProtection="1">
      <alignment vertical="center"/>
      <protection/>
    </xf>
    <xf numFmtId="0" fontId="7" fillId="0" borderId="0" xfId="61" applyFont="1" applyFill="1" applyBorder="1" applyAlignment="1" applyProtection="1">
      <alignment vertical="center"/>
      <protection/>
    </xf>
    <xf numFmtId="0" fontId="8" fillId="0" borderId="0" xfId="61" applyFont="1" applyFill="1" applyBorder="1" applyAlignment="1" applyProtection="1">
      <alignment vertical="center"/>
      <protection/>
    </xf>
    <xf numFmtId="1" fontId="1" fillId="0" borderId="0" xfId="61" applyNumberFormat="1" applyFont="1" applyFill="1" applyBorder="1" applyAlignment="1" applyProtection="1">
      <alignment horizontal="center" vertical="center"/>
      <protection locked="0"/>
    </xf>
    <xf numFmtId="0" fontId="1" fillId="0" borderId="0" xfId="61" applyFill="1" applyBorder="1" applyAlignment="1" applyProtection="1">
      <alignment vertical="center"/>
      <protection/>
    </xf>
    <xf numFmtId="0" fontId="1" fillId="0" borderId="0" xfId="61" applyFill="1" applyBorder="1" applyAlignment="1" applyProtection="1" quotePrefix="1">
      <alignment horizontal="center" vertical="center"/>
      <protection/>
    </xf>
    <xf numFmtId="0" fontId="1" fillId="0" borderId="0" xfId="61" applyFill="1" applyBorder="1" applyAlignment="1" applyProtection="1">
      <alignment horizontal="center" vertical="center"/>
      <protection/>
    </xf>
    <xf numFmtId="1" fontId="0" fillId="0" borderId="0" xfId="47" applyNumberFormat="1" applyFill="1" applyBorder="1" applyAlignment="1" applyProtection="1">
      <alignment horizontal="center" vertical="center"/>
      <protection locked="0"/>
    </xf>
    <xf numFmtId="9" fontId="0" fillId="0" borderId="0" xfId="47" applyNumberFormat="1" applyFill="1" applyBorder="1" applyAlignment="1" applyProtection="1">
      <alignment horizontal="center" vertical="center"/>
      <protection/>
    </xf>
    <xf numFmtId="1" fontId="0" fillId="0" borderId="0" xfId="47" applyNumberFormat="1" applyFill="1" applyBorder="1" applyAlignment="1" applyProtection="1">
      <alignment horizontal="center" vertical="center"/>
      <protection/>
    </xf>
    <xf numFmtId="3" fontId="1" fillId="0" borderId="0" xfId="61" applyNumberFormat="1" applyFill="1" applyBorder="1" applyAlignment="1" applyProtection="1">
      <alignment horizontal="center" vertical="center"/>
      <protection/>
    </xf>
    <xf numFmtId="168" fontId="1" fillId="0" borderId="0" xfId="61" applyNumberFormat="1" applyFill="1" applyBorder="1" applyAlignment="1" applyProtection="1">
      <alignment horizontal="center" vertical="center"/>
      <protection/>
    </xf>
    <xf numFmtId="3" fontId="0" fillId="0" borderId="0" xfId="47" applyNumberFormat="1" applyFill="1" applyBorder="1" applyAlignment="1" applyProtection="1">
      <alignment horizontal="center" vertical="center"/>
      <protection/>
    </xf>
    <xf numFmtId="168" fontId="0" fillId="0" borderId="0" xfId="47" applyNumberFormat="1" applyFill="1" applyBorder="1" applyAlignment="1" applyProtection="1">
      <alignment horizontal="center" vertical="center"/>
      <protection/>
    </xf>
    <xf numFmtId="1" fontId="1" fillId="33" borderId="10" xfId="62" applyNumberFormat="1" applyFont="1" applyFill="1" applyBorder="1" applyAlignment="1" applyProtection="1">
      <alignment horizontal="center" vertical="center"/>
      <protection locked="0"/>
    </xf>
    <xf numFmtId="9" fontId="1" fillId="36" borderId="10" xfId="62" applyNumberFormat="1" applyFont="1" applyFill="1" applyBorder="1" applyAlignment="1" applyProtection="1">
      <alignment horizontal="center" vertical="center"/>
      <protection/>
    </xf>
    <xf numFmtId="0" fontId="1" fillId="0" borderId="15" xfId="62" applyFont="1" applyBorder="1" applyAlignment="1" applyProtection="1">
      <alignment horizontal="center" vertical="center" wrapText="1"/>
      <protection/>
    </xf>
    <xf numFmtId="168" fontId="1" fillId="0" borderId="15" xfId="62" applyNumberFormat="1" applyFont="1" applyBorder="1" applyAlignment="1" applyProtection="1">
      <alignment horizontal="center" vertical="center" wrapText="1"/>
      <protection/>
    </xf>
    <xf numFmtId="1" fontId="1" fillId="36" borderId="10" xfId="62" applyNumberFormat="1" applyFont="1" applyFill="1" applyBorder="1" applyAlignment="1" applyProtection="1">
      <alignment horizontal="center" vertic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 2" xfId="47"/>
    <cellStyle name="normální_a.1" xfId="48"/>
    <cellStyle name="normální_a.2" xfId="49"/>
    <cellStyle name="normální_b.1" xfId="50"/>
    <cellStyle name="normální_b.2" xfId="51"/>
    <cellStyle name="normální_c" xfId="52"/>
    <cellStyle name="normální_Conventions" xfId="53"/>
    <cellStyle name="normální_g.1" xfId="54"/>
    <cellStyle name="normální_g.2" xfId="55"/>
    <cellStyle name="normální_List1" xfId="56"/>
    <cellStyle name="normální_List14" xfId="57"/>
    <cellStyle name="normální_List6" xfId="58"/>
    <cellStyle name="normální_List9" xfId="59"/>
    <cellStyle name="normální_T.1" xfId="60"/>
    <cellStyle name="normální_T.2 2" xfId="61"/>
    <cellStyle name="normální_T.3" xfId="62"/>
    <cellStyle name="normální_T.5.1" xfId="63"/>
    <cellStyle name="normální_T.6" xfId="64"/>
    <cellStyle name="normální_T.O.1." xfId="65"/>
    <cellStyle name="normální_Table structure" xfId="66"/>
    <cellStyle name="Poznámka" xfId="67"/>
    <cellStyle name="Percent" xfId="68"/>
    <cellStyle name="Propojená buňka" xfId="69"/>
    <cellStyle name="Správ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rynka.N-ABF17BD98CF94\Plocha\VZ%20OP%202007\komplet%20VZ%20OP%202007\CZ%20obj1_bez%20T1-3_kon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ázev"/>
      <sheetName val="Konvence"/>
      <sheetName val="Struktura tabulek"/>
      <sheetName val="T.0.1"/>
      <sheetName val="T.0.2"/>
      <sheetName val="T.1"/>
      <sheetName val="T.2"/>
      <sheetName val="T.3"/>
      <sheetName val="T.4"/>
      <sheetName val="T.5.1"/>
      <sheetName val="T.5.2"/>
      <sheetName val="T.6"/>
      <sheetName val="a.1"/>
      <sheetName val="a.2"/>
      <sheetName val="b.1"/>
      <sheetName val="b.2"/>
      <sheetName val="c"/>
      <sheetName val="g.1"/>
      <sheetName val="g.2"/>
      <sheetName val="i.1"/>
      <sheetName val="i.2"/>
      <sheetName val="j&amp;k"/>
      <sheetName val="l&amp;m"/>
      <sheetName val="n&amp;o"/>
      <sheetName val="p&amp;q"/>
      <sheetName val="r&amp;s"/>
      <sheetName val="t&amp;u&amp;v"/>
      <sheetName val="w"/>
      <sheetName val="ad"/>
      <sheetName val="Annex 1"/>
      <sheetName val="Annex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1"/>
  <sheetViews>
    <sheetView tabSelected="1" zoomScale="75" zoomScaleNormal="75" zoomScalePageLayoutView="0" workbookViewId="0" topLeftCell="A1">
      <selection activeCell="S12" sqref="S12"/>
    </sheetView>
  </sheetViews>
  <sheetFormatPr defaultColWidth="9.00390625" defaultRowHeight="12.75"/>
  <sheetData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31" t="s">
        <v>548</v>
      </c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450</v>
      </c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23.25">
      <c r="A5" s="3" t="s">
        <v>404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3.25">
      <c r="A7" s="4" t="s">
        <v>403</v>
      </c>
      <c r="B7" s="5"/>
      <c r="C7" s="5"/>
      <c r="D7" s="5"/>
      <c r="E7" s="5"/>
      <c r="F7" s="5"/>
      <c r="G7" s="5"/>
      <c r="H7" s="5"/>
      <c r="I7" s="1"/>
      <c r="J7" s="1"/>
      <c r="K7" s="1"/>
      <c r="L7" s="1"/>
      <c r="M7" s="1"/>
      <c r="N7" s="1"/>
      <c r="O7" s="1"/>
      <c r="P7" s="1"/>
    </row>
    <row r="8" spans="1:16" ht="12.75">
      <c r="A8" s="5"/>
      <c r="B8" s="5"/>
      <c r="C8" s="5"/>
      <c r="D8" s="5"/>
      <c r="E8" s="5"/>
      <c r="F8" s="5"/>
      <c r="G8" s="5"/>
      <c r="H8" s="5"/>
      <c r="I8" s="1"/>
      <c r="J8" s="1"/>
      <c r="K8" s="1"/>
      <c r="L8" s="1"/>
      <c r="M8" s="1"/>
      <c r="N8" s="1"/>
      <c r="O8" s="1"/>
      <c r="P8" s="1"/>
    </row>
    <row r="9" spans="1:16" ht="15.75">
      <c r="A9" s="5"/>
      <c r="B9" s="5"/>
      <c r="C9" s="465" t="s">
        <v>428</v>
      </c>
      <c r="D9" s="465"/>
      <c r="E9" s="465"/>
      <c r="F9" s="465"/>
      <c r="G9" s="465"/>
      <c r="H9" s="465"/>
      <c r="I9" s="465"/>
      <c r="J9" s="465"/>
      <c r="K9" s="465"/>
      <c r="L9" s="1"/>
      <c r="M9" s="1"/>
      <c r="N9" s="1"/>
      <c r="O9" s="1"/>
      <c r="P9" s="1"/>
    </row>
    <row r="10" spans="1:16" ht="12.75">
      <c r="A10" s="5"/>
      <c r="B10" s="5"/>
      <c r="C10" s="5"/>
      <c r="D10" s="5"/>
      <c r="E10" s="5"/>
      <c r="F10" s="5"/>
      <c r="G10" s="5"/>
      <c r="H10" s="5"/>
      <c r="I10" s="1"/>
      <c r="J10" s="1"/>
      <c r="K10" s="1"/>
      <c r="L10" s="1"/>
      <c r="M10" s="1"/>
      <c r="N10" s="1"/>
      <c r="O10" s="1"/>
      <c r="P10" s="1"/>
    </row>
    <row r="11" spans="1:16" ht="20.25">
      <c r="A11" s="5"/>
      <c r="B11" s="5"/>
      <c r="C11" s="5"/>
      <c r="D11" s="1"/>
      <c r="E11" s="5"/>
      <c r="F11" s="5"/>
      <c r="G11" s="1"/>
      <c r="H11" s="6" t="s">
        <v>405</v>
      </c>
      <c r="I11" s="1"/>
      <c r="J11" s="1"/>
      <c r="K11" s="1"/>
      <c r="L11" s="1"/>
      <c r="M11" s="1"/>
      <c r="N11" s="1"/>
      <c r="O11" s="1"/>
      <c r="P11" s="1"/>
    </row>
  </sheetData>
  <sheetProtection/>
  <mergeCells count="1">
    <mergeCell ref="C9:K9"/>
  </mergeCells>
  <printOptions/>
  <pageMargins left="0.17" right="0.17" top="0.984251969" bottom="0.984251969" header="0.4921259845" footer="0.492125984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FF"/>
  </sheetPr>
  <dimension ref="A1:I36"/>
  <sheetViews>
    <sheetView zoomScale="75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45.625" style="177" customWidth="1"/>
    <col min="2" max="2" width="42.25390625" style="177" customWidth="1"/>
    <col min="3" max="3" width="10.875" style="177" customWidth="1"/>
    <col min="4" max="6" width="9.125" style="177" customWidth="1"/>
    <col min="7" max="7" width="13.75390625" style="177" customWidth="1"/>
    <col min="8" max="8" width="12.75390625" style="177" customWidth="1"/>
    <col min="9" max="9" width="12.125" style="177" customWidth="1"/>
    <col min="10" max="16384" width="9.125" style="177" customWidth="1"/>
  </cols>
  <sheetData>
    <row r="1" spans="1:3" ht="12.75">
      <c r="A1" s="383" t="str">
        <f>'T.0.1.'!B4</f>
        <v>Obj.1</v>
      </c>
      <c r="B1" s="384" t="str">
        <f>'T.0.1.'!B8</f>
        <v>CZ</v>
      </c>
      <c r="C1" s="377">
        <f>'T.0.1.'!B7</f>
        <v>2008</v>
      </c>
    </row>
    <row r="2" spans="1:9" ht="12.75">
      <c r="A2" s="262"/>
      <c r="B2" s="262"/>
      <c r="C2" s="262"/>
      <c r="D2" s="385"/>
      <c r="E2" s="385"/>
      <c r="F2" s="385"/>
      <c r="G2" s="385"/>
      <c r="H2" s="385"/>
      <c r="I2" s="386"/>
    </row>
    <row r="3" spans="1:9" ht="18">
      <c r="A3" s="97" t="s">
        <v>421</v>
      </c>
      <c r="B3" s="98"/>
      <c r="C3" s="98"/>
      <c r="D3" s="98"/>
      <c r="E3" s="98"/>
      <c r="F3" s="98"/>
      <c r="G3" s="98"/>
      <c r="H3" s="98"/>
      <c r="I3" s="98"/>
    </row>
    <row r="4" spans="1:9" ht="12.75">
      <c r="A4" s="99"/>
      <c r="B4" s="99"/>
      <c r="C4" s="99"/>
      <c r="D4" s="99"/>
      <c r="E4" s="99"/>
      <c r="F4" s="99"/>
      <c r="G4" s="99"/>
      <c r="H4" s="99"/>
      <c r="I4" s="99"/>
    </row>
    <row r="5" spans="1:9" ht="15.75">
      <c r="A5" s="100" t="s">
        <v>255</v>
      </c>
      <c r="B5" s="101"/>
      <c r="C5" s="101"/>
      <c r="D5" s="101"/>
      <c r="E5" s="102"/>
      <c r="F5" s="101"/>
      <c r="G5" s="101"/>
      <c r="H5" s="101"/>
      <c r="I5" s="101"/>
    </row>
    <row r="6" spans="1:9" ht="12.75">
      <c r="A6" s="103"/>
      <c r="B6" s="103"/>
      <c r="C6" s="103"/>
      <c r="D6" s="103"/>
      <c r="E6" s="103"/>
      <c r="F6" s="103"/>
      <c r="G6" s="103"/>
      <c r="H6" s="103"/>
      <c r="I6" s="103"/>
    </row>
    <row r="7" spans="1:9" ht="14.25">
      <c r="A7" s="533" t="s">
        <v>456</v>
      </c>
      <c r="B7" s="534"/>
      <c r="C7" s="531" t="s">
        <v>256</v>
      </c>
      <c r="D7" s="532"/>
      <c r="E7" s="531" t="s">
        <v>257</v>
      </c>
      <c r="F7" s="532"/>
      <c r="G7" s="531" t="s">
        <v>111</v>
      </c>
      <c r="H7" s="532"/>
      <c r="I7" s="284" t="s">
        <v>119</v>
      </c>
    </row>
    <row r="8" spans="1:9" ht="12.75">
      <c r="A8" s="535"/>
      <c r="B8" s="536"/>
      <c r="C8" s="285"/>
      <c r="D8" s="285" t="s">
        <v>118</v>
      </c>
      <c r="E8" s="285"/>
      <c r="F8" s="285" t="s">
        <v>118</v>
      </c>
      <c r="G8" s="285"/>
      <c r="H8" s="285" t="s">
        <v>118</v>
      </c>
      <c r="I8" s="285"/>
    </row>
    <row r="9" spans="1:9" ht="12.75">
      <c r="A9" s="537"/>
      <c r="B9" s="538"/>
      <c r="C9" s="286" t="s">
        <v>121</v>
      </c>
      <c r="D9" s="286" t="s">
        <v>122</v>
      </c>
      <c r="E9" s="286" t="s">
        <v>123</v>
      </c>
      <c r="F9" s="286" t="s">
        <v>124</v>
      </c>
      <c r="G9" s="286" t="s">
        <v>125</v>
      </c>
      <c r="H9" s="286" t="s">
        <v>126</v>
      </c>
      <c r="I9" s="286" t="s">
        <v>258</v>
      </c>
    </row>
    <row r="10" spans="1:9" ht="12.75">
      <c r="A10" s="541" t="s">
        <v>170</v>
      </c>
      <c r="B10" s="542"/>
      <c r="C10" s="228" t="s">
        <v>174</v>
      </c>
      <c r="D10" s="288">
        <f>IF(AND(ISNUMBER(I10),I10&lt;&gt;0,ISNUMBER(C10)),C10/$I10,0)</f>
        <v>0</v>
      </c>
      <c r="E10" s="228" t="s">
        <v>174</v>
      </c>
      <c r="F10" s="288">
        <f aca="true" t="shared" si="0" ref="F10:F16">IF(AND(ISNUMBER(I10),I10&lt;&gt;0,ISNUMBER(E10)),E10/$I10,0)</f>
        <v>0</v>
      </c>
      <c r="G10" s="291"/>
      <c r="H10" s="290"/>
      <c r="I10" s="291"/>
    </row>
    <row r="11" spans="1:9" ht="12.75">
      <c r="A11" s="529" t="s">
        <v>45</v>
      </c>
      <c r="B11" s="104" t="s">
        <v>13</v>
      </c>
      <c r="C11" s="387">
        <f>'a.1'!C21</f>
        <v>1739</v>
      </c>
      <c r="D11" s="288">
        <f aca="true" t="shared" si="1" ref="D11:D16">IF(AND(ISNUMBER(I11),I11&lt;&gt;0,ISNUMBER(C11)),C11/$I11,0)</f>
        <v>0</v>
      </c>
      <c r="E11" s="228" t="s">
        <v>408</v>
      </c>
      <c r="F11" s="288">
        <f t="shared" si="0"/>
        <v>0</v>
      </c>
      <c r="G11" s="291"/>
      <c r="H11" s="290"/>
      <c r="I11" s="291"/>
    </row>
    <row r="12" spans="1:9" ht="21" customHeight="1">
      <c r="A12" s="530"/>
      <c r="B12" s="105" t="s">
        <v>259</v>
      </c>
      <c r="C12" s="387">
        <f>'a.1'!H21</f>
        <v>139293</v>
      </c>
      <c r="D12" s="288">
        <f t="shared" si="1"/>
        <v>0</v>
      </c>
      <c r="E12" s="228" t="s">
        <v>408</v>
      </c>
      <c r="F12" s="288">
        <f t="shared" si="0"/>
        <v>0</v>
      </c>
      <c r="G12" s="292"/>
      <c r="H12" s="290"/>
      <c r="I12" s="292"/>
    </row>
    <row r="13" spans="1:9" ht="12.75">
      <c r="A13" s="529" t="s">
        <v>46</v>
      </c>
      <c r="B13" s="104" t="s">
        <v>13</v>
      </c>
      <c r="C13" s="228" t="s">
        <v>408</v>
      </c>
      <c r="D13" s="288">
        <f t="shared" si="1"/>
        <v>0</v>
      </c>
      <c r="E13" s="228" t="s">
        <v>408</v>
      </c>
      <c r="F13" s="288">
        <f t="shared" si="0"/>
        <v>0</v>
      </c>
      <c r="G13" s="291"/>
      <c r="H13" s="290"/>
      <c r="I13" s="291"/>
    </row>
    <row r="14" spans="1:9" ht="22.5" customHeight="1">
      <c r="A14" s="530"/>
      <c r="B14" s="105" t="s">
        <v>259</v>
      </c>
      <c r="C14" s="228" t="s">
        <v>408</v>
      </c>
      <c r="D14" s="288">
        <f t="shared" si="1"/>
        <v>0</v>
      </c>
      <c r="E14" s="228" t="s">
        <v>408</v>
      </c>
      <c r="F14" s="288">
        <f t="shared" si="0"/>
        <v>0</v>
      </c>
      <c r="G14" s="292"/>
      <c r="H14" s="290"/>
      <c r="I14" s="292"/>
    </row>
    <row r="15" spans="1:9" ht="12.75">
      <c r="A15" s="529" t="s">
        <v>47</v>
      </c>
      <c r="B15" s="104" t="s">
        <v>13</v>
      </c>
      <c r="C15" s="387">
        <f>c!B11</f>
        <v>24</v>
      </c>
      <c r="D15" s="288">
        <f t="shared" si="1"/>
        <v>0</v>
      </c>
      <c r="E15" s="228" t="s">
        <v>408</v>
      </c>
      <c r="F15" s="288">
        <f t="shared" si="0"/>
        <v>0</v>
      </c>
      <c r="G15" s="291"/>
      <c r="H15" s="290"/>
      <c r="I15" s="291"/>
    </row>
    <row r="16" spans="1:9" ht="21.75" customHeight="1">
      <c r="A16" s="530"/>
      <c r="B16" s="105" t="s">
        <v>259</v>
      </c>
      <c r="C16" s="387">
        <f>c!I11</f>
        <v>647</v>
      </c>
      <c r="D16" s="288">
        <f t="shared" si="1"/>
        <v>0</v>
      </c>
      <c r="E16" s="228" t="s">
        <v>408</v>
      </c>
      <c r="F16" s="288">
        <f t="shared" si="0"/>
        <v>0</v>
      </c>
      <c r="G16" s="292"/>
      <c r="H16" s="290"/>
      <c r="I16" s="292"/>
    </row>
    <row r="17" spans="1:9" ht="12.75">
      <c r="A17" s="529" t="s">
        <v>48</v>
      </c>
      <c r="B17" s="104" t="s">
        <v>422</v>
      </c>
      <c r="C17" s="289"/>
      <c r="D17" s="290"/>
      <c r="E17" s="289"/>
      <c r="F17" s="290"/>
      <c r="G17" s="291"/>
      <c r="H17" s="290"/>
      <c r="I17" s="291"/>
    </row>
    <row r="18" spans="1:9" ht="20.25" customHeight="1">
      <c r="A18" s="530"/>
      <c r="B18" s="105" t="s">
        <v>259</v>
      </c>
      <c r="C18" s="289"/>
      <c r="D18" s="290"/>
      <c r="E18" s="289"/>
      <c r="F18" s="290"/>
      <c r="G18" s="292"/>
      <c r="H18" s="290"/>
      <c r="I18" s="292"/>
    </row>
    <row r="19" spans="1:9" ht="12.75">
      <c r="A19" s="529" t="s">
        <v>260</v>
      </c>
      <c r="B19" s="104" t="s">
        <v>417</v>
      </c>
      <c r="C19" s="289"/>
      <c r="D19" s="290"/>
      <c r="E19" s="289"/>
      <c r="F19" s="290"/>
      <c r="G19" s="291"/>
      <c r="H19" s="290"/>
      <c r="I19" s="291"/>
    </row>
    <row r="20" spans="1:9" ht="21.75" customHeight="1">
      <c r="A20" s="530"/>
      <c r="B20" s="105" t="s">
        <v>259</v>
      </c>
      <c r="C20" s="289"/>
      <c r="D20" s="290"/>
      <c r="E20" s="289"/>
      <c r="F20" s="290"/>
      <c r="G20" s="292"/>
      <c r="H20" s="290"/>
      <c r="I20" s="292"/>
    </row>
    <row r="21" spans="1:9" ht="12.75">
      <c r="A21" s="529" t="s">
        <v>261</v>
      </c>
      <c r="B21" s="104" t="s">
        <v>417</v>
      </c>
      <c r="C21" s="289"/>
      <c r="D21" s="290"/>
      <c r="E21" s="289"/>
      <c r="F21" s="290"/>
      <c r="G21" s="291"/>
      <c r="H21" s="290"/>
      <c r="I21" s="291"/>
    </row>
    <row r="22" spans="1:9" ht="22.5" customHeight="1">
      <c r="A22" s="530"/>
      <c r="B22" s="105" t="s">
        <v>259</v>
      </c>
      <c r="C22" s="289"/>
      <c r="D22" s="290"/>
      <c r="E22" s="289"/>
      <c r="F22" s="290"/>
      <c r="G22" s="292"/>
      <c r="H22" s="290"/>
      <c r="I22" s="292"/>
    </row>
    <row r="23" spans="1:9" ht="12.75">
      <c r="A23" s="529" t="s">
        <v>176</v>
      </c>
      <c r="B23" s="104" t="s">
        <v>134</v>
      </c>
      <c r="C23" s="289"/>
      <c r="D23" s="290"/>
      <c r="E23" s="289"/>
      <c r="F23" s="290"/>
      <c r="G23" s="291"/>
      <c r="H23" s="290"/>
      <c r="I23" s="291"/>
    </row>
    <row r="24" spans="1:9" ht="23.25" customHeight="1">
      <c r="A24" s="530"/>
      <c r="B24" s="105" t="s">
        <v>259</v>
      </c>
      <c r="C24" s="289"/>
      <c r="D24" s="290"/>
      <c r="E24" s="289"/>
      <c r="F24" s="290"/>
      <c r="G24" s="292"/>
      <c r="H24" s="290"/>
      <c r="I24" s="292"/>
    </row>
    <row r="25" spans="1:9" ht="12.75">
      <c r="A25" s="529" t="s">
        <v>281</v>
      </c>
      <c r="B25" s="104" t="s">
        <v>137</v>
      </c>
      <c r="C25" s="228">
        <f>'g.1'!B25</f>
        <v>108</v>
      </c>
      <c r="D25" s="288">
        <f>IF(AND(ISNUMBER(I25),I25&lt;&gt;0,ISNUMBER(C25)),C25/$I25,0)</f>
        <v>0</v>
      </c>
      <c r="E25" s="228" t="s">
        <v>408</v>
      </c>
      <c r="F25" s="288">
        <f>IF(AND(ISNUMBER(I25),I25&lt;&gt;0,ISNUMBER(E25)),E25/$I25,0)</f>
        <v>0</v>
      </c>
      <c r="G25" s="291"/>
      <c r="H25" s="290"/>
      <c r="I25" s="291"/>
    </row>
    <row r="26" spans="1:9" ht="24" customHeight="1">
      <c r="A26" s="530"/>
      <c r="B26" s="105" t="s">
        <v>259</v>
      </c>
      <c r="C26" s="228">
        <f>'g.1'!G25</f>
        <v>13832</v>
      </c>
      <c r="D26" s="288">
        <f>IF(AND(ISNUMBER(I26),I26&lt;&gt;0,ISNUMBER(C26)),C26/$I26,0)</f>
        <v>0</v>
      </c>
      <c r="E26" s="228" t="s">
        <v>408</v>
      </c>
      <c r="F26" s="288">
        <f>IF(AND(ISNUMBER(I26),I26&lt;&gt;0,ISNUMBER(E26)),E26/$I26,0)</f>
        <v>0</v>
      </c>
      <c r="G26" s="292"/>
      <c r="H26" s="290"/>
      <c r="I26" s="292"/>
    </row>
    <row r="27" spans="1:9" ht="12.75">
      <c r="A27" s="529" t="s">
        <v>423</v>
      </c>
      <c r="B27" s="104" t="s">
        <v>137</v>
      </c>
      <c r="C27" s="289"/>
      <c r="D27" s="290"/>
      <c r="E27" s="289"/>
      <c r="F27" s="290"/>
      <c r="G27" s="291"/>
      <c r="H27" s="290"/>
      <c r="I27" s="291"/>
    </row>
    <row r="28" spans="1:9" ht="22.5" customHeight="1">
      <c r="A28" s="530"/>
      <c r="B28" s="105" t="s">
        <v>259</v>
      </c>
      <c r="C28" s="289"/>
      <c r="D28" s="290"/>
      <c r="E28" s="289"/>
      <c r="F28" s="290"/>
      <c r="G28" s="292"/>
      <c r="H28" s="290"/>
      <c r="I28" s="292"/>
    </row>
    <row r="29" spans="1:9" ht="12.75">
      <c r="A29" s="545" t="s">
        <v>282</v>
      </c>
      <c r="B29" s="104" t="s">
        <v>137</v>
      </c>
      <c r="C29" s="228">
        <f>'i.rest'!C25</f>
        <v>169</v>
      </c>
      <c r="D29" s="288">
        <f aca="true" t="shared" si="2" ref="D29:D34">IF(AND(ISNUMBER(I29),I29&lt;&gt;0,ISNUMBER(C29)),C29/$I29,0)</f>
        <v>0</v>
      </c>
      <c r="E29" s="228" t="s">
        <v>408</v>
      </c>
      <c r="F29" s="288">
        <f aca="true" t="shared" si="3" ref="F29:F34">IF(AND(ISNUMBER(I29),I29&lt;&gt;0,ISNUMBER(E29)),E29/$I29,0)</f>
        <v>0</v>
      </c>
      <c r="G29" s="292"/>
      <c r="H29" s="290"/>
      <c r="I29" s="292"/>
    </row>
    <row r="30" spans="1:9" ht="19.5" customHeight="1">
      <c r="A30" s="544"/>
      <c r="B30" s="105" t="s">
        <v>259</v>
      </c>
      <c r="C30" s="228">
        <f>'i.rest'!F25</f>
        <v>11016</v>
      </c>
      <c r="D30" s="288">
        <f t="shared" si="2"/>
        <v>0</v>
      </c>
      <c r="E30" s="228" t="s">
        <v>408</v>
      </c>
      <c r="F30" s="288">
        <f t="shared" si="3"/>
        <v>0</v>
      </c>
      <c r="G30" s="292"/>
      <c r="H30" s="290"/>
      <c r="I30" s="292"/>
    </row>
    <row r="31" spans="1:9" ht="12.75">
      <c r="A31" s="543" t="s">
        <v>576</v>
      </c>
      <c r="B31" s="104" t="s">
        <v>137</v>
      </c>
      <c r="C31" s="228">
        <f>'j &amp; k'!B16+'p &amp; q'!B9+'p &amp; q'!B21+'r &amp; s'!B9</f>
        <v>683</v>
      </c>
      <c r="D31" s="288">
        <f t="shared" si="2"/>
        <v>0</v>
      </c>
      <c r="E31" s="228" t="s">
        <v>408</v>
      </c>
      <c r="F31" s="288">
        <f t="shared" si="3"/>
        <v>0</v>
      </c>
      <c r="G31" s="291"/>
      <c r="H31" s="290"/>
      <c r="I31" s="291"/>
    </row>
    <row r="32" spans="1:9" ht="19.5" customHeight="1">
      <c r="A32" s="544"/>
      <c r="B32" s="105" t="s">
        <v>259</v>
      </c>
      <c r="C32" s="228">
        <f>'j &amp; k'!F16+'p &amp; q'!E9+'p &amp; q'!E21+'r &amp; s'!E9</f>
        <v>86309</v>
      </c>
      <c r="D32" s="288">
        <f t="shared" si="2"/>
        <v>0</v>
      </c>
      <c r="E32" s="228" t="s">
        <v>408</v>
      </c>
      <c r="F32" s="288">
        <f t="shared" si="3"/>
        <v>0</v>
      </c>
      <c r="G32" s="292"/>
      <c r="H32" s="290"/>
      <c r="I32" s="292"/>
    </row>
    <row r="33" spans="1:9" ht="19.5" customHeight="1">
      <c r="A33" s="527" t="s">
        <v>574</v>
      </c>
      <c r="B33" s="104" t="s">
        <v>137</v>
      </c>
      <c r="C33" s="228">
        <f>'ad'!B16</f>
        <v>92</v>
      </c>
      <c r="D33" s="288">
        <f t="shared" si="2"/>
        <v>0</v>
      </c>
      <c r="E33" s="228" t="s">
        <v>408</v>
      </c>
      <c r="F33" s="288">
        <f t="shared" si="3"/>
        <v>0</v>
      </c>
      <c r="G33" s="292"/>
      <c r="H33" s="290"/>
      <c r="I33" s="292"/>
    </row>
    <row r="34" spans="1:9" ht="19.5" customHeight="1">
      <c r="A34" s="528"/>
      <c r="B34" s="105" t="s">
        <v>259</v>
      </c>
      <c r="C34" s="228">
        <f>'ad'!E16</f>
        <v>7105</v>
      </c>
      <c r="D34" s="288">
        <f t="shared" si="2"/>
        <v>0</v>
      </c>
      <c r="E34" s="228" t="s">
        <v>408</v>
      </c>
      <c r="F34" s="288">
        <f t="shared" si="3"/>
        <v>0</v>
      </c>
      <c r="G34" s="292"/>
      <c r="H34" s="290"/>
      <c r="I34" s="292"/>
    </row>
    <row r="35" spans="1:9" ht="12.75">
      <c r="A35" s="105"/>
      <c r="B35" s="106"/>
      <c r="C35" s="107"/>
      <c r="D35" s="108"/>
      <c r="E35" s="107"/>
      <c r="F35" s="108"/>
      <c r="G35" s="109"/>
      <c r="H35" s="110"/>
      <c r="I35" s="111"/>
    </row>
    <row r="36" spans="1:9" ht="12.75">
      <c r="A36" s="539" t="s">
        <v>136</v>
      </c>
      <c r="B36" s="540"/>
      <c r="C36" s="287">
        <f>SUM(C34,C32,C30,C26,C16,C14,C12)</f>
        <v>258202</v>
      </c>
      <c r="D36" s="288">
        <f>IF(AND(ISNUMBER(I36),I36&lt;&gt;0,ISNUMBER(C36)),C36/$I36,0)</f>
        <v>0</v>
      </c>
      <c r="E36" s="287">
        <f>SUM(E32,E30,E26,E16,E14,E12)</f>
        <v>0</v>
      </c>
      <c r="F36" s="288">
        <f>IF(AND(ISNUMBER(I36),I36&lt;&gt;0,ISNUMBER(E36)),E36/$I36,0)</f>
        <v>0</v>
      </c>
      <c r="G36" s="289"/>
      <c r="H36" s="290"/>
      <c r="I36" s="289"/>
    </row>
  </sheetData>
  <sheetProtection password="D208" sheet="1" selectLockedCells="1" selectUnlockedCells="1"/>
  <mergeCells count="18">
    <mergeCell ref="A36:B36"/>
    <mergeCell ref="A10:B10"/>
    <mergeCell ref="A15:A16"/>
    <mergeCell ref="A25:A26"/>
    <mergeCell ref="A31:A32"/>
    <mergeCell ref="A27:A28"/>
    <mergeCell ref="A29:A30"/>
    <mergeCell ref="A17:A18"/>
    <mergeCell ref="A23:A24"/>
    <mergeCell ref="A19:A20"/>
    <mergeCell ref="A33:A34"/>
    <mergeCell ref="A21:A22"/>
    <mergeCell ref="A13:A14"/>
    <mergeCell ref="G7:H7"/>
    <mergeCell ref="E7:F7"/>
    <mergeCell ref="C7:D7"/>
    <mergeCell ref="A11:A12"/>
    <mergeCell ref="A7:B9"/>
  </mergeCells>
  <printOptions/>
  <pageMargins left="0.17" right="0.17" top="0.47" bottom="0.36" header="0.4921259845" footer="0.4921259845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FF"/>
  </sheetPr>
  <dimension ref="A2:O37"/>
  <sheetViews>
    <sheetView zoomScale="75" zoomScaleNormal="75" zoomScalePageLayoutView="0" workbookViewId="0" topLeftCell="A1">
      <selection activeCell="E3" sqref="E3"/>
    </sheetView>
  </sheetViews>
  <sheetFormatPr defaultColWidth="9.00390625" defaultRowHeight="12.75"/>
  <cols>
    <col min="1" max="1" width="45.375" style="177" customWidth="1"/>
    <col min="2" max="2" width="40.125" style="177" customWidth="1"/>
    <col min="3" max="3" width="9.125" style="177" customWidth="1"/>
    <col min="4" max="4" width="8.00390625" style="177" customWidth="1"/>
    <col min="5" max="5" width="8.625" style="177" customWidth="1"/>
    <col min="6" max="6" width="8.375" style="177" customWidth="1"/>
    <col min="7" max="7" width="10.75390625" style="177" customWidth="1"/>
    <col min="8" max="8" width="13.375" style="177" customWidth="1"/>
    <col min="9" max="9" width="14.375" style="177" customWidth="1"/>
    <col min="10" max="10" width="19.375" style="177" customWidth="1"/>
    <col min="11" max="11" width="8.00390625" style="177" customWidth="1"/>
    <col min="12" max="12" width="8.125" style="177" customWidth="1"/>
    <col min="13" max="13" width="8.375" style="177" customWidth="1"/>
    <col min="14" max="16384" width="9.125" style="177" customWidth="1"/>
  </cols>
  <sheetData>
    <row r="2" spans="1:15" ht="12.75">
      <c r="A2" s="463" t="str">
        <f>'T.0.1.'!B4</f>
        <v>Obj.1</v>
      </c>
      <c r="B2" s="462" t="str">
        <f>'T.0.1.'!B8</f>
        <v>CZ</v>
      </c>
      <c r="C2" s="464">
        <f>'T.0.1.'!B7</f>
        <v>2008</v>
      </c>
      <c r="D2" s="113"/>
      <c r="E2" s="113"/>
      <c r="F2" s="113"/>
      <c r="G2" s="113"/>
      <c r="H2" s="113"/>
      <c r="I2" s="113"/>
      <c r="J2" s="113"/>
      <c r="K2" s="113"/>
      <c r="L2" s="113"/>
      <c r="M2" s="397"/>
      <c r="N2" s="113"/>
      <c r="O2" s="113"/>
    </row>
    <row r="3" spans="1:15" ht="18">
      <c r="A3" s="112" t="s">
        <v>421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5" ht="12.75">
      <c r="A4" s="114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1:15" ht="15.75">
      <c r="A5" s="555" t="s">
        <v>407</v>
      </c>
      <c r="B5" s="555"/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555"/>
      <c r="N5" s="555"/>
      <c r="O5" s="555"/>
    </row>
    <row r="6" spans="1:15" ht="12.75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15" ht="16.5">
      <c r="A7" s="558" t="s">
        <v>49</v>
      </c>
      <c r="B7" s="559"/>
      <c r="C7" s="558" t="s">
        <v>50</v>
      </c>
      <c r="D7" s="559"/>
      <c r="E7" s="548" t="s">
        <v>457</v>
      </c>
      <c r="F7" s="549"/>
      <c r="G7" s="549"/>
      <c r="H7" s="549"/>
      <c r="I7" s="549"/>
      <c r="J7" s="549"/>
      <c r="K7" s="549"/>
      <c r="L7" s="550"/>
      <c r="M7" s="551" t="s">
        <v>119</v>
      </c>
      <c r="N7" s="398"/>
      <c r="O7" s="399"/>
    </row>
    <row r="8" spans="1:15" ht="12.75">
      <c r="A8" s="562"/>
      <c r="B8" s="563"/>
      <c r="C8" s="560"/>
      <c r="D8" s="561"/>
      <c r="E8" s="556" t="s">
        <v>51</v>
      </c>
      <c r="F8" s="557"/>
      <c r="G8" s="556" t="s">
        <v>52</v>
      </c>
      <c r="H8" s="557"/>
      <c r="I8" s="556" t="s">
        <v>284</v>
      </c>
      <c r="J8" s="557"/>
      <c r="K8" s="556" t="s">
        <v>138</v>
      </c>
      <c r="L8" s="557"/>
      <c r="M8" s="552"/>
      <c r="N8" s="398"/>
      <c r="O8" s="399"/>
    </row>
    <row r="9" spans="1:15" ht="14.25">
      <c r="A9" s="562"/>
      <c r="B9" s="563"/>
      <c r="C9" s="306"/>
      <c r="D9" s="307" t="s">
        <v>118</v>
      </c>
      <c r="E9" s="307"/>
      <c r="F9" s="307" t="s">
        <v>118</v>
      </c>
      <c r="G9" s="307"/>
      <c r="H9" s="307" t="s">
        <v>118</v>
      </c>
      <c r="I9" s="307"/>
      <c r="J9" s="307" t="s">
        <v>118</v>
      </c>
      <c r="K9" s="307"/>
      <c r="L9" s="307" t="s">
        <v>118</v>
      </c>
      <c r="M9" s="308"/>
      <c r="N9" s="398"/>
      <c r="O9" s="399"/>
    </row>
    <row r="10" spans="1:15" ht="12.75">
      <c r="A10" s="560"/>
      <c r="B10" s="561"/>
      <c r="C10" s="309" t="s">
        <v>121</v>
      </c>
      <c r="D10" s="310" t="s">
        <v>431</v>
      </c>
      <c r="E10" s="311" t="s">
        <v>123</v>
      </c>
      <c r="F10" s="311" t="s">
        <v>432</v>
      </c>
      <c r="G10" s="311" t="s">
        <v>125</v>
      </c>
      <c r="H10" s="311" t="s">
        <v>433</v>
      </c>
      <c r="I10" s="311" t="s">
        <v>127</v>
      </c>
      <c r="J10" s="311" t="s">
        <v>434</v>
      </c>
      <c r="K10" s="311" t="s">
        <v>128</v>
      </c>
      <c r="L10" s="311" t="s">
        <v>435</v>
      </c>
      <c r="M10" s="311" t="s">
        <v>430</v>
      </c>
      <c r="N10" s="398"/>
      <c r="O10" s="399"/>
    </row>
    <row r="11" spans="1:15" ht="12.75">
      <c r="A11" s="553" t="s">
        <v>170</v>
      </c>
      <c r="B11" s="554"/>
      <c r="C11" s="400" t="s">
        <v>174</v>
      </c>
      <c r="D11" s="312">
        <f>IF(AND(ISNUMBER(C11),ISNUMBER(M11),M11&lt;&gt;0),C11/M11,0)</f>
        <v>0</v>
      </c>
      <c r="E11" s="400" t="s">
        <v>174</v>
      </c>
      <c r="F11" s="312">
        <f aca="true" t="shared" si="0" ref="F11:F17">IF(AND(ISNUMBER(E11),ISNUMBER(M11),M11&lt;&gt;0),E11/M11,0)</f>
        <v>0</v>
      </c>
      <c r="G11" s="400" t="s">
        <v>174</v>
      </c>
      <c r="H11" s="312">
        <f aca="true" t="shared" si="1" ref="H11:H17">IF(AND(ISNUMBER(G11),ISNUMBER(M11),M11&lt;&gt;0),G11/M11,0)</f>
        <v>0</v>
      </c>
      <c r="I11" s="400" t="s">
        <v>174</v>
      </c>
      <c r="J11" s="312">
        <f aca="true" t="shared" si="2" ref="J11:J17">IF(AND(ISNUMBER(I11),ISNUMBER(M11),M11&lt;&gt;0),I11/M11,0)</f>
        <v>0</v>
      </c>
      <c r="K11" s="400" t="s">
        <v>174</v>
      </c>
      <c r="L11" s="312">
        <f aca="true" t="shared" si="3" ref="L11:L17">IF(AND(ISNUMBER(K11),ISNUMBER(M11),M11&lt;&gt;0),K11/M11,0)</f>
        <v>0</v>
      </c>
      <c r="M11" s="313">
        <f>SUM(C11,K11)</f>
        <v>0</v>
      </c>
      <c r="N11" s="398"/>
      <c r="O11" s="113"/>
    </row>
    <row r="12" spans="1:15" ht="12.75">
      <c r="A12" s="546" t="s">
        <v>45</v>
      </c>
      <c r="B12" s="115" t="s">
        <v>13</v>
      </c>
      <c r="C12" s="400">
        <v>639</v>
      </c>
      <c r="D12" s="312">
        <f aca="true" t="shared" si="4" ref="D12:D17">IF(AND(ISNUMBER(C12),ISNUMBER(M12),M12&lt;&gt;0),C12/M12,0)</f>
        <v>0.36745255894192064</v>
      </c>
      <c r="E12" s="400">
        <v>256</v>
      </c>
      <c r="F12" s="312">
        <f t="shared" si="0"/>
        <v>0.1472110408280621</v>
      </c>
      <c r="G12" s="400">
        <v>771</v>
      </c>
      <c r="H12" s="312">
        <f t="shared" si="1"/>
        <v>0.44335825186889016</v>
      </c>
      <c r="I12" s="400">
        <v>73</v>
      </c>
      <c r="J12" s="312">
        <f t="shared" si="2"/>
        <v>0.041978148361127086</v>
      </c>
      <c r="K12" s="400">
        <v>1100</v>
      </c>
      <c r="L12" s="312">
        <f t="shared" si="3"/>
        <v>0.6325474410580794</v>
      </c>
      <c r="M12" s="313">
        <f aca="true" t="shared" si="5" ref="M12:M17">SUM(C12,K12)</f>
        <v>1739</v>
      </c>
      <c r="N12" s="398"/>
      <c r="O12" s="113"/>
    </row>
    <row r="13" spans="1:15" ht="22.5" customHeight="1">
      <c r="A13" s="547"/>
      <c r="B13" s="116" t="s">
        <v>259</v>
      </c>
      <c r="C13" s="400">
        <v>48982</v>
      </c>
      <c r="D13" s="312">
        <f t="shared" si="4"/>
        <v>0.35164724716963525</v>
      </c>
      <c r="E13" s="400">
        <v>18199</v>
      </c>
      <c r="F13" s="312">
        <f t="shared" si="0"/>
        <v>0.13065265304071275</v>
      </c>
      <c r="G13" s="400">
        <v>65930</v>
      </c>
      <c r="H13" s="312">
        <f t="shared" si="1"/>
        <v>0.47331883152778675</v>
      </c>
      <c r="I13" s="400">
        <v>6182</v>
      </c>
      <c r="J13" s="312">
        <f t="shared" si="2"/>
        <v>0.044381268261865274</v>
      </c>
      <c r="K13" s="400">
        <v>90311</v>
      </c>
      <c r="L13" s="312">
        <f t="shared" si="3"/>
        <v>0.6483527528303648</v>
      </c>
      <c r="M13" s="313">
        <f t="shared" si="5"/>
        <v>139293</v>
      </c>
      <c r="N13" s="398"/>
      <c r="O13" s="113"/>
    </row>
    <row r="14" spans="1:15" ht="12.75">
      <c r="A14" s="546" t="s">
        <v>46</v>
      </c>
      <c r="B14" s="115" t="s">
        <v>13</v>
      </c>
      <c r="C14" s="400" t="s">
        <v>408</v>
      </c>
      <c r="D14" s="312">
        <f t="shared" si="4"/>
        <v>0</v>
      </c>
      <c r="E14" s="400" t="s">
        <v>408</v>
      </c>
      <c r="F14" s="312">
        <f t="shared" si="0"/>
        <v>0</v>
      </c>
      <c r="G14" s="400" t="s">
        <v>408</v>
      </c>
      <c r="H14" s="312">
        <f t="shared" si="1"/>
        <v>0</v>
      </c>
      <c r="I14" s="400" t="s">
        <v>408</v>
      </c>
      <c r="J14" s="312">
        <f t="shared" si="2"/>
        <v>0</v>
      </c>
      <c r="K14" s="400" t="s">
        <v>408</v>
      </c>
      <c r="L14" s="312">
        <f t="shared" si="3"/>
        <v>0</v>
      </c>
      <c r="M14" s="313">
        <f t="shared" si="5"/>
        <v>0</v>
      </c>
      <c r="N14" s="398"/>
      <c r="O14" s="113"/>
    </row>
    <row r="15" spans="1:15" ht="30.75" customHeight="1">
      <c r="A15" s="547"/>
      <c r="B15" s="116" t="s">
        <v>259</v>
      </c>
      <c r="C15" s="400" t="s">
        <v>408</v>
      </c>
      <c r="D15" s="312">
        <f t="shared" si="4"/>
        <v>0</v>
      </c>
      <c r="E15" s="400" t="s">
        <v>408</v>
      </c>
      <c r="F15" s="312">
        <f t="shared" si="0"/>
        <v>0</v>
      </c>
      <c r="G15" s="400" t="s">
        <v>408</v>
      </c>
      <c r="H15" s="312">
        <f t="shared" si="1"/>
        <v>0</v>
      </c>
      <c r="I15" s="400" t="s">
        <v>408</v>
      </c>
      <c r="J15" s="312">
        <f t="shared" si="2"/>
        <v>0</v>
      </c>
      <c r="K15" s="400" t="s">
        <v>408</v>
      </c>
      <c r="L15" s="312">
        <f t="shared" si="3"/>
        <v>0</v>
      </c>
      <c r="M15" s="313">
        <f t="shared" si="5"/>
        <v>0</v>
      </c>
      <c r="N15" s="398"/>
      <c r="O15" s="113"/>
    </row>
    <row r="16" spans="1:15" ht="12.75">
      <c r="A16" s="546" t="s">
        <v>47</v>
      </c>
      <c r="B16" s="115" t="s">
        <v>13</v>
      </c>
      <c r="C16" s="400" t="s">
        <v>174</v>
      </c>
      <c r="D16" s="312">
        <f t="shared" si="4"/>
        <v>0</v>
      </c>
      <c r="E16" s="400" t="s">
        <v>174</v>
      </c>
      <c r="F16" s="312">
        <f t="shared" si="0"/>
        <v>0</v>
      </c>
      <c r="G16" s="400" t="s">
        <v>174</v>
      </c>
      <c r="H16" s="312">
        <f t="shared" si="1"/>
        <v>0</v>
      </c>
      <c r="I16" s="400" t="s">
        <v>174</v>
      </c>
      <c r="J16" s="312">
        <f t="shared" si="2"/>
        <v>0</v>
      </c>
      <c r="K16" s="400" t="s">
        <v>174</v>
      </c>
      <c r="L16" s="312">
        <f t="shared" si="3"/>
        <v>0</v>
      </c>
      <c r="M16" s="313">
        <f t="shared" si="5"/>
        <v>0</v>
      </c>
      <c r="N16" s="398"/>
      <c r="O16" s="113"/>
    </row>
    <row r="17" spans="1:15" ht="25.5" customHeight="1">
      <c r="A17" s="547"/>
      <c r="B17" s="116" t="s">
        <v>259</v>
      </c>
      <c r="C17" s="400" t="s">
        <v>174</v>
      </c>
      <c r="D17" s="312">
        <f t="shared" si="4"/>
        <v>0</v>
      </c>
      <c r="E17" s="400" t="s">
        <v>174</v>
      </c>
      <c r="F17" s="312">
        <f t="shared" si="0"/>
        <v>0</v>
      </c>
      <c r="G17" s="400" t="s">
        <v>174</v>
      </c>
      <c r="H17" s="312">
        <f t="shared" si="1"/>
        <v>0</v>
      </c>
      <c r="I17" s="400" t="s">
        <v>174</v>
      </c>
      <c r="J17" s="312">
        <f t="shared" si="2"/>
        <v>0</v>
      </c>
      <c r="K17" s="400" t="s">
        <v>174</v>
      </c>
      <c r="L17" s="312">
        <f t="shared" si="3"/>
        <v>0</v>
      </c>
      <c r="M17" s="313">
        <f t="shared" si="5"/>
        <v>0</v>
      </c>
      <c r="N17" s="398"/>
      <c r="O17" s="113"/>
    </row>
    <row r="18" spans="1:15" ht="12.75">
      <c r="A18" s="546" t="s">
        <v>48</v>
      </c>
      <c r="B18" s="115" t="s">
        <v>422</v>
      </c>
      <c r="C18" s="314"/>
      <c r="D18" s="315"/>
      <c r="E18" s="314"/>
      <c r="F18" s="315"/>
      <c r="G18" s="314"/>
      <c r="H18" s="315"/>
      <c r="I18" s="314"/>
      <c r="J18" s="315"/>
      <c r="K18" s="314"/>
      <c r="L18" s="315"/>
      <c r="M18" s="314"/>
      <c r="N18" s="398"/>
      <c r="O18" s="398"/>
    </row>
    <row r="19" spans="1:15" ht="31.5" customHeight="1">
      <c r="A19" s="547"/>
      <c r="B19" s="116" t="s">
        <v>259</v>
      </c>
      <c r="C19" s="316"/>
      <c r="D19" s="315"/>
      <c r="E19" s="316"/>
      <c r="F19" s="315"/>
      <c r="G19" s="316"/>
      <c r="H19" s="315"/>
      <c r="I19" s="316"/>
      <c r="J19" s="315"/>
      <c r="K19" s="316"/>
      <c r="L19" s="315"/>
      <c r="M19" s="316"/>
      <c r="N19" s="398"/>
      <c r="O19" s="398"/>
    </row>
    <row r="20" spans="1:15" ht="12.75">
      <c r="A20" s="546" t="s">
        <v>260</v>
      </c>
      <c r="B20" s="115" t="s">
        <v>417</v>
      </c>
      <c r="C20" s="314"/>
      <c r="D20" s="317"/>
      <c r="E20" s="314"/>
      <c r="F20" s="315"/>
      <c r="G20" s="314"/>
      <c r="H20" s="315"/>
      <c r="I20" s="314"/>
      <c r="J20" s="315"/>
      <c r="K20" s="314"/>
      <c r="L20" s="315"/>
      <c r="M20" s="314"/>
      <c r="N20" s="398"/>
      <c r="O20" s="398"/>
    </row>
    <row r="21" spans="1:15" ht="28.5" customHeight="1">
      <c r="A21" s="547"/>
      <c r="B21" s="116" t="s">
        <v>259</v>
      </c>
      <c r="C21" s="314"/>
      <c r="D21" s="317"/>
      <c r="E21" s="316"/>
      <c r="F21" s="315"/>
      <c r="G21" s="316"/>
      <c r="H21" s="315"/>
      <c r="I21" s="316"/>
      <c r="J21" s="315"/>
      <c r="K21" s="316"/>
      <c r="L21" s="315"/>
      <c r="M21" s="316"/>
      <c r="N21" s="398"/>
      <c r="O21" s="398"/>
    </row>
    <row r="22" spans="1:15" ht="12.75">
      <c r="A22" s="546" t="s">
        <v>261</v>
      </c>
      <c r="B22" s="115" t="s">
        <v>417</v>
      </c>
      <c r="C22" s="314"/>
      <c r="D22" s="317"/>
      <c r="E22" s="316"/>
      <c r="F22" s="315"/>
      <c r="G22" s="316"/>
      <c r="H22" s="315"/>
      <c r="I22" s="316"/>
      <c r="J22" s="315"/>
      <c r="K22" s="316"/>
      <c r="L22" s="315"/>
      <c r="M22" s="316"/>
      <c r="N22" s="398"/>
      <c r="O22" s="398"/>
    </row>
    <row r="23" spans="1:15" ht="31.5" customHeight="1">
      <c r="A23" s="547"/>
      <c r="B23" s="116" t="s">
        <v>259</v>
      </c>
      <c r="C23" s="314"/>
      <c r="D23" s="317"/>
      <c r="E23" s="316"/>
      <c r="F23" s="315"/>
      <c r="G23" s="316"/>
      <c r="H23" s="315"/>
      <c r="I23" s="316"/>
      <c r="J23" s="315"/>
      <c r="K23" s="316"/>
      <c r="L23" s="315"/>
      <c r="M23" s="316"/>
      <c r="N23" s="398"/>
      <c r="O23" s="398"/>
    </row>
    <row r="24" spans="1:15" ht="12.75">
      <c r="A24" s="546" t="s">
        <v>176</v>
      </c>
      <c r="B24" s="115" t="s">
        <v>134</v>
      </c>
      <c r="C24" s="314"/>
      <c r="D24" s="315"/>
      <c r="E24" s="314"/>
      <c r="F24" s="315"/>
      <c r="G24" s="314"/>
      <c r="H24" s="315"/>
      <c r="I24" s="314"/>
      <c r="J24" s="315"/>
      <c r="K24" s="314"/>
      <c r="L24" s="315"/>
      <c r="M24" s="314"/>
      <c r="N24" s="398"/>
      <c r="O24" s="398"/>
    </row>
    <row r="25" spans="1:15" ht="32.25" customHeight="1">
      <c r="A25" s="547"/>
      <c r="B25" s="116" t="s">
        <v>259</v>
      </c>
      <c r="C25" s="316"/>
      <c r="D25" s="315"/>
      <c r="E25" s="316"/>
      <c r="F25" s="315"/>
      <c r="G25" s="316"/>
      <c r="H25" s="315"/>
      <c r="I25" s="316"/>
      <c r="J25" s="315"/>
      <c r="K25" s="316"/>
      <c r="L25" s="315"/>
      <c r="M25" s="316"/>
      <c r="N25" s="398"/>
      <c r="O25" s="398"/>
    </row>
    <row r="26" spans="1:15" ht="12.75">
      <c r="A26" s="546" t="s">
        <v>281</v>
      </c>
      <c r="B26" s="115" t="s">
        <v>137</v>
      </c>
      <c r="C26" s="400" t="s">
        <v>174</v>
      </c>
      <c r="D26" s="312">
        <f>IF(AND(ISNUMBER(C26),ISNUMBER(M26),M26&lt;&gt;0),C26/M26,0)</f>
        <v>0</v>
      </c>
      <c r="E26" s="400" t="s">
        <v>174</v>
      </c>
      <c r="F26" s="312">
        <f>IF(AND(ISNUMBER(E26),ISNUMBER(M26),M26&lt;&gt;0),E26/M26,0)</f>
        <v>0</v>
      </c>
      <c r="G26" s="400" t="s">
        <v>174</v>
      </c>
      <c r="H26" s="312">
        <f>IF(AND(ISNUMBER(G26),ISNUMBER(M26),M26&lt;&gt;0),G26/M26,0)</f>
        <v>0</v>
      </c>
      <c r="I26" s="400" t="s">
        <v>174</v>
      </c>
      <c r="J26" s="312">
        <f>IF(AND(ISNUMBER(I26),ISNUMBER(M26),M26&lt;&gt;0),I26/M26,0)</f>
        <v>0</v>
      </c>
      <c r="K26" s="400" t="s">
        <v>174</v>
      </c>
      <c r="L26" s="312">
        <f>IF(AND(ISNUMBER(K26),ISNUMBER(M26),M26&lt;&gt;0),K26/M26,0)</f>
        <v>0</v>
      </c>
      <c r="M26" s="313">
        <f>SUM(C26,K26)</f>
        <v>0</v>
      </c>
      <c r="N26" s="398"/>
      <c r="O26" s="398"/>
    </row>
    <row r="27" spans="1:15" ht="22.5" customHeight="1">
      <c r="A27" s="547"/>
      <c r="B27" s="116" t="s">
        <v>259</v>
      </c>
      <c r="C27" s="401" t="s">
        <v>174</v>
      </c>
      <c r="D27" s="312">
        <f>IF(AND(ISNUMBER(C27),ISNUMBER(M27),M27&lt;&gt;0),C27/M27,0)</f>
        <v>0</v>
      </c>
      <c r="E27" s="401" t="s">
        <v>174</v>
      </c>
      <c r="F27" s="312">
        <f>IF(AND(ISNUMBER(E27),ISNUMBER(M27),M27&lt;&gt;0),E27/M27,0)</f>
        <v>0</v>
      </c>
      <c r="G27" s="401" t="s">
        <v>174</v>
      </c>
      <c r="H27" s="312">
        <f>IF(AND(ISNUMBER(G27),ISNUMBER(M27),M27&lt;&gt;0),G27/M27,0)</f>
        <v>0</v>
      </c>
      <c r="I27" s="401" t="s">
        <v>174</v>
      </c>
      <c r="J27" s="312">
        <f>IF(AND(ISNUMBER(I27),ISNUMBER(M27),M27&lt;&gt;0),I27/M27,0)</f>
        <v>0</v>
      </c>
      <c r="K27" s="401" t="s">
        <v>174</v>
      </c>
      <c r="L27" s="312">
        <f>IF(AND(ISNUMBER(K27),ISNUMBER(M27),M27&lt;&gt;0),K27/M27,0)</f>
        <v>0</v>
      </c>
      <c r="M27" s="313">
        <f>SUM(C27,K27)</f>
        <v>0</v>
      </c>
      <c r="N27" s="398"/>
      <c r="O27" s="398"/>
    </row>
    <row r="28" spans="1:15" ht="12.75">
      <c r="A28" s="546" t="s">
        <v>216</v>
      </c>
      <c r="B28" s="115" t="s">
        <v>137</v>
      </c>
      <c r="C28" s="314"/>
      <c r="D28" s="315"/>
      <c r="E28" s="314"/>
      <c r="F28" s="315"/>
      <c r="G28" s="314"/>
      <c r="H28" s="315"/>
      <c r="I28" s="314"/>
      <c r="J28" s="315"/>
      <c r="K28" s="314"/>
      <c r="L28" s="315"/>
      <c r="M28" s="314"/>
      <c r="N28" s="398"/>
      <c r="O28" s="398"/>
    </row>
    <row r="29" spans="1:15" ht="25.5" customHeight="1">
      <c r="A29" s="547"/>
      <c r="B29" s="116" t="s">
        <v>259</v>
      </c>
      <c r="C29" s="316"/>
      <c r="D29" s="315"/>
      <c r="E29" s="316"/>
      <c r="F29" s="315"/>
      <c r="G29" s="316"/>
      <c r="H29" s="315"/>
      <c r="I29" s="316"/>
      <c r="J29" s="315"/>
      <c r="K29" s="316"/>
      <c r="L29" s="315"/>
      <c r="M29" s="316"/>
      <c r="N29" s="398"/>
      <c r="O29" s="398"/>
    </row>
    <row r="30" spans="1:15" ht="12.75">
      <c r="A30" s="566" t="s">
        <v>282</v>
      </c>
      <c r="B30" s="115" t="s">
        <v>137</v>
      </c>
      <c r="C30" s="400" t="s">
        <v>174</v>
      </c>
      <c r="D30" s="312">
        <f aca="true" t="shared" si="6" ref="D30:D35">IF(AND(ISNUMBER(C30),ISNUMBER(M30),M30&lt;&gt;0),C30/M30,0)</f>
        <v>0</v>
      </c>
      <c r="E30" s="400" t="s">
        <v>174</v>
      </c>
      <c r="F30" s="312">
        <f aca="true" t="shared" si="7" ref="F30:F35">IF(AND(ISNUMBER(E30),ISNUMBER(M30),M30&lt;&gt;0),E30/M30,0)</f>
        <v>0</v>
      </c>
      <c r="G30" s="400" t="s">
        <v>174</v>
      </c>
      <c r="H30" s="312">
        <f aca="true" t="shared" si="8" ref="H30:H35">IF(AND(ISNUMBER(G30),ISNUMBER(M30),M30&lt;&gt;0),G30/M30,0)</f>
        <v>0</v>
      </c>
      <c r="I30" s="400" t="s">
        <v>174</v>
      </c>
      <c r="J30" s="312">
        <f aca="true" t="shared" si="9" ref="J30:J35">IF(AND(ISNUMBER(I30),ISNUMBER(M30),M30&lt;&gt;0),I30/M30,0)</f>
        <v>0</v>
      </c>
      <c r="K30" s="400" t="s">
        <v>174</v>
      </c>
      <c r="L30" s="312">
        <f aca="true" t="shared" si="10" ref="L30:L35">IF(AND(ISNUMBER(K30),ISNUMBER(M30),M30&lt;&gt;0),K30/M30,0)</f>
        <v>0</v>
      </c>
      <c r="M30" s="313">
        <f aca="true" t="shared" si="11" ref="M30:M35">SUM(C30,K30)</f>
        <v>0</v>
      </c>
      <c r="N30" s="398"/>
      <c r="O30" s="398"/>
    </row>
    <row r="31" spans="1:15" ht="28.5" customHeight="1">
      <c r="A31" s="567"/>
      <c r="B31" s="116" t="s">
        <v>259</v>
      </c>
      <c r="C31" s="400" t="s">
        <v>174</v>
      </c>
      <c r="D31" s="312">
        <f t="shared" si="6"/>
        <v>0</v>
      </c>
      <c r="E31" s="400" t="s">
        <v>174</v>
      </c>
      <c r="F31" s="312">
        <f t="shared" si="7"/>
        <v>0</v>
      </c>
      <c r="G31" s="400" t="s">
        <v>174</v>
      </c>
      <c r="H31" s="312">
        <f t="shared" si="8"/>
        <v>0</v>
      </c>
      <c r="I31" s="400" t="s">
        <v>174</v>
      </c>
      <c r="J31" s="312">
        <f t="shared" si="9"/>
        <v>0</v>
      </c>
      <c r="K31" s="400" t="s">
        <v>174</v>
      </c>
      <c r="L31" s="312">
        <f t="shared" si="10"/>
        <v>0</v>
      </c>
      <c r="M31" s="313">
        <f t="shared" si="11"/>
        <v>0</v>
      </c>
      <c r="N31" s="398"/>
      <c r="O31" s="398"/>
    </row>
    <row r="32" spans="1:15" ht="12.75" customHeight="1">
      <c r="A32" s="568" t="s">
        <v>576</v>
      </c>
      <c r="B32" s="115" t="s">
        <v>137</v>
      </c>
      <c r="C32" s="400" t="s">
        <v>174</v>
      </c>
      <c r="D32" s="312">
        <f t="shared" si="6"/>
        <v>0</v>
      </c>
      <c r="E32" s="400" t="s">
        <v>174</v>
      </c>
      <c r="F32" s="312">
        <f t="shared" si="7"/>
        <v>0</v>
      </c>
      <c r="G32" s="400" t="s">
        <v>174</v>
      </c>
      <c r="H32" s="312">
        <f t="shared" si="8"/>
        <v>0</v>
      </c>
      <c r="I32" s="400" t="s">
        <v>174</v>
      </c>
      <c r="J32" s="312">
        <f t="shared" si="9"/>
        <v>0</v>
      </c>
      <c r="K32" s="400" t="s">
        <v>174</v>
      </c>
      <c r="L32" s="312">
        <f t="shared" si="10"/>
        <v>0</v>
      </c>
      <c r="M32" s="313">
        <f t="shared" si="11"/>
        <v>0</v>
      </c>
      <c r="N32" s="398"/>
      <c r="O32" s="398"/>
    </row>
    <row r="33" spans="1:15" ht="28.5" customHeight="1">
      <c r="A33" s="567"/>
      <c r="B33" s="116" t="s">
        <v>259</v>
      </c>
      <c r="C33" s="400" t="s">
        <v>174</v>
      </c>
      <c r="D33" s="312">
        <f t="shared" si="6"/>
        <v>0</v>
      </c>
      <c r="E33" s="400" t="s">
        <v>174</v>
      </c>
      <c r="F33" s="312">
        <f t="shared" si="7"/>
        <v>0</v>
      </c>
      <c r="G33" s="400" t="s">
        <v>174</v>
      </c>
      <c r="H33" s="312">
        <f t="shared" si="8"/>
        <v>0</v>
      </c>
      <c r="I33" s="400" t="s">
        <v>174</v>
      </c>
      <c r="J33" s="312">
        <f t="shared" si="9"/>
        <v>0</v>
      </c>
      <c r="K33" s="400" t="s">
        <v>174</v>
      </c>
      <c r="L33" s="312">
        <f t="shared" si="10"/>
        <v>0</v>
      </c>
      <c r="M33" s="313">
        <f t="shared" si="11"/>
        <v>0</v>
      </c>
      <c r="N33" s="398"/>
      <c r="O33" s="398"/>
    </row>
    <row r="34" spans="1:15" ht="12.75" customHeight="1">
      <c r="A34" s="508" t="s">
        <v>574</v>
      </c>
      <c r="B34" s="238" t="s">
        <v>137</v>
      </c>
      <c r="C34" s="400" t="s">
        <v>174</v>
      </c>
      <c r="D34" s="312">
        <f t="shared" si="6"/>
        <v>0</v>
      </c>
      <c r="E34" s="400" t="s">
        <v>174</v>
      </c>
      <c r="F34" s="312">
        <f t="shared" si="7"/>
        <v>0</v>
      </c>
      <c r="G34" s="400" t="s">
        <v>174</v>
      </c>
      <c r="H34" s="312">
        <f t="shared" si="8"/>
        <v>0</v>
      </c>
      <c r="I34" s="400" t="s">
        <v>174</v>
      </c>
      <c r="J34" s="312">
        <f t="shared" si="9"/>
        <v>0</v>
      </c>
      <c r="K34" s="400" t="s">
        <v>174</v>
      </c>
      <c r="L34" s="312">
        <f t="shared" si="10"/>
        <v>0</v>
      </c>
      <c r="M34" s="313">
        <f t="shared" si="11"/>
        <v>0</v>
      </c>
      <c r="N34" s="398"/>
      <c r="O34" s="398"/>
    </row>
    <row r="35" spans="1:15" ht="29.25" customHeight="1">
      <c r="A35" s="509"/>
      <c r="B35" s="239" t="s">
        <v>259</v>
      </c>
      <c r="C35" s="400" t="s">
        <v>174</v>
      </c>
      <c r="D35" s="312">
        <f t="shared" si="6"/>
        <v>0</v>
      </c>
      <c r="E35" s="400" t="s">
        <v>174</v>
      </c>
      <c r="F35" s="312">
        <f t="shared" si="7"/>
        <v>0</v>
      </c>
      <c r="G35" s="400" t="s">
        <v>174</v>
      </c>
      <c r="H35" s="312">
        <f t="shared" si="8"/>
        <v>0</v>
      </c>
      <c r="I35" s="400" t="s">
        <v>174</v>
      </c>
      <c r="J35" s="312">
        <f t="shared" si="9"/>
        <v>0</v>
      </c>
      <c r="K35" s="400" t="s">
        <v>174</v>
      </c>
      <c r="L35" s="312">
        <f t="shared" si="10"/>
        <v>0</v>
      </c>
      <c r="M35" s="313">
        <f t="shared" si="11"/>
        <v>0</v>
      </c>
      <c r="N35" s="398"/>
      <c r="O35" s="398"/>
    </row>
    <row r="36" spans="1:15" ht="12.75">
      <c r="A36" s="116"/>
      <c r="B36" s="117"/>
      <c r="C36" s="118"/>
      <c r="D36" s="119"/>
      <c r="E36" s="118"/>
      <c r="F36" s="119"/>
      <c r="G36" s="118"/>
      <c r="H36" s="119"/>
      <c r="I36" s="118"/>
      <c r="J36" s="119"/>
      <c r="K36" s="118"/>
      <c r="L36" s="119"/>
      <c r="M36" s="120"/>
      <c r="N36" s="398"/>
      <c r="O36" s="113"/>
    </row>
    <row r="37" spans="1:15" ht="12.75">
      <c r="A37" s="564" t="s">
        <v>136</v>
      </c>
      <c r="B37" s="565"/>
      <c r="C37" s="287">
        <f>SUM(C35,C31,C27,C17,C15,C13)</f>
        <v>48982</v>
      </c>
      <c r="D37" s="312">
        <f>IF(AND(ISNUMBER(C37),ISNUMBER(M37),M37&lt;&gt;0),C37/M37,0)</f>
        <v>0.35164724716963525</v>
      </c>
      <c r="E37" s="287">
        <f>SUM(E35,E31,E27,E17,E15,E13)</f>
        <v>18199</v>
      </c>
      <c r="F37" s="312">
        <f>IF(AND(ISNUMBER(E37),ISNUMBER(M37),M37&lt;&gt;0),E37/M37,0)</f>
        <v>0.13065265304071275</v>
      </c>
      <c r="G37" s="287">
        <f>SUM(G35,G31,G27,G17,G15,G13)</f>
        <v>65930</v>
      </c>
      <c r="H37" s="312">
        <f>IF(AND(ISNUMBER(G37),ISNUMBER(M37),M37&lt;&gt;0),G37/M37,0)</f>
        <v>0.47331883152778675</v>
      </c>
      <c r="I37" s="287">
        <f>SUM(I35,I31,I27,I17,I15,I13)</f>
        <v>6182</v>
      </c>
      <c r="J37" s="312">
        <f>IF(AND(ISNUMBER(I37),ISNUMBER(M37),M37&lt;&gt;0),I37/M37,0)</f>
        <v>0.044381268261865274</v>
      </c>
      <c r="K37" s="287">
        <f>SUM(K35,K31,K27,K17,K15,K13)</f>
        <v>90311</v>
      </c>
      <c r="L37" s="312">
        <f>IF(AND(ISNUMBER(K37),ISNUMBER(M37),M37&lt;&gt;0),K37/M37,0)</f>
        <v>0.6483527528303648</v>
      </c>
      <c r="M37" s="313">
        <f>SUM(C37,K37)</f>
        <v>139293</v>
      </c>
      <c r="N37" s="398"/>
      <c r="O37" s="113"/>
    </row>
  </sheetData>
  <sheetProtection password="D208" sheet="1" selectLockedCells="1" selectUnlockedCells="1"/>
  <mergeCells count="23">
    <mergeCell ref="A37:B37"/>
    <mergeCell ref="A22:A23"/>
    <mergeCell ref="A24:A25"/>
    <mergeCell ref="A20:A21"/>
    <mergeCell ref="A28:A29"/>
    <mergeCell ref="A30:A31"/>
    <mergeCell ref="A26:A27"/>
    <mergeCell ref="A34:A35"/>
    <mergeCell ref="A32:A33"/>
    <mergeCell ref="A5:O5"/>
    <mergeCell ref="E8:F8"/>
    <mergeCell ref="G8:H8"/>
    <mergeCell ref="C7:D8"/>
    <mergeCell ref="I8:J8"/>
    <mergeCell ref="K8:L8"/>
    <mergeCell ref="A7:B10"/>
    <mergeCell ref="A18:A19"/>
    <mergeCell ref="A12:A13"/>
    <mergeCell ref="E7:L7"/>
    <mergeCell ref="M7:M8"/>
    <mergeCell ref="A14:A15"/>
    <mergeCell ref="A16:A17"/>
    <mergeCell ref="A11:B11"/>
  </mergeCells>
  <printOptions/>
  <pageMargins left="0.27" right="0.23" top="0.5" bottom="0.23" header="0.4921259845" footer="0.21"/>
  <pageSetup horizontalDpi="600" verticalDpi="600" orientation="landscape" paperSize="9" scale="70" r:id="rId1"/>
  <ignoredErrors>
    <ignoredError sqref="D37 F37 H37 J37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FF"/>
  </sheetPr>
  <dimension ref="A1:Q34"/>
  <sheetViews>
    <sheetView zoomScale="75" zoomScaleNormal="75" zoomScalePageLayoutView="0" workbookViewId="0" topLeftCell="A1">
      <selection activeCell="I41" sqref="I41"/>
    </sheetView>
  </sheetViews>
  <sheetFormatPr defaultColWidth="9.00390625" defaultRowHeight="12.75"/>
  <cols>
    <col min="1" max="1" width="65.25390625" style="177" customWidth="1"/>
    <col min="2" max="3" width="9.125" style="177" customWidth="1"/>
    <col min="4" max="4" width="10.875" style="177" customWidth="1"/>
    <col min="5" max="7" width="9.125" style="177" customWidth="1"/>
    <col min="8" max="8" width="9.875" style="177" customWidth="1"/>
    <col min="9" max="11" width="9.125" style="177" customWidth="1"/>
    <col min="12" max="12" width="10.125" style="177" customWidth="1"/>
    <col min="13" max="15" width="9.125" style="177" customWidth="1"/>
    <col min="16" max="16" width="10.125" style="177" customWidth="1"/>
    <col min="17" max="16384" width="9.125" style="177" customWidth="1"/>
  </cols>
  <sheetData>
    <row r="1" spans="1:3" ht="12.75">
      <c r="A1" s="383" t="str">
        <f>'T.0.1.'!B4</f>
        <v>Obj.1</v>
      </c>
      <c r="B1" s="384" t="str">
        <f>'T.0.1.'!B8</f>
        <v>CZ</v>
      </c>
      <c r="C1" s="377">
        <f>'T.0.1.'!B7</f>
        <v>2008</v>
      </c>
    </row>
    <row r="2" spans="1:17" ht="18">
      <c r="A2" s="121" t="s">
        <v>424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17" ht="12.7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</row>
    <row r="4" spans="1:17" ht="23.25" customHeight="1">
      <c r="A4" s="575" t="s">
        <v>53</v>
      </c>
      <c r="B4" s="578" t="s">
        <v>34</v>
      </c>
      <c r="C4" s="579"/>
      <c r="D4" s="579"/>
      <c r="E4" s="580"/>
      <c r="F4" s="578" t="s">
        <v>35</v>
      </c>
      <c r="G4" s="579"/>
      <c r="H4" s="579"/>
      <c r="I4" s="580"/>
      <c r="J4" s="572" t="s">
        <v>36</v>
      </c>
      <c r="K4" s="573"/>
      <c r="L4" s="573"/>
      <c r="M4" s="573"/>
      <c r="N4" s="573"/>
      <c r="O4" s="573"/>
      <c r="P4" s="573"/>
      <c r="Q4" s="574"/>
    </row>
    <row r="5" spans="1:17" ht="22.5" customHeight="1">
      <c r="A5" s="576"/>
      <c r="B5" s="581"/>
      <c r="C5" s="582"/>
      <c r="D5" s="582"/>
      <c r="E5" s="583"/>
      <c r="F5" s="581"/>
      <c r="G5" s="582"/>
      <c r="H5" s="582"/>
      <c r="I5" s="583"/>
      <c r="J5" s="569" t="s">
        <v>120</v>
      </c>
      <c r="K5" s="570"/>
      <c r="L5" s="570"/>
      <c r="M5" s="571"/>
      <c r="N5" s="569" t="s">
        <v>285</v>
      </c>
      <c r="O5" s="570"/>
      <c r="P5" s="570"/>
      <c r="Q5" s="571"/>
    </row>
    <row r="6" spans="1:17" ht="25.5">
      <c r="A6" s="577"/>
      <c r="B6" s="318" t="s">
        <v>129</v>
      </c>
      <c r="C6" s="319" t="s">
        <v>130</v>
      </c>
      <c r="D6" s="320" t="s">
        <v>588</v>
      </c>
      <c r="E6" s="318" t="s">
        <v>120</v>
      </c>
      <c r="F6" s="319" t="s">
        <v>129</v>
      </c>
      <c r="G6" s="321" t="s">
        <v>130</v>
      </c>
      <c r="H6" s="321" t="s">
        <v>139</v>
      </c>
      <c r="I6" s="321" t="s">
        <v>120</v>
      </c>
      <c r="J6" s="322" t="s">
        <v>129</v>
      </c>
      <c r="K6" s="322" t="s">
        <v>130</v>
      </c>
      <c r="L6" s="321" t="s">
        <v>139</v>
      </c>
      <c r="M6" s="322" t="s">
        <v>120</v>
      </c>
      <c r="N6" s="322" t="s">
        <v>129</v>
      </c>
      <c r="O6" s="322" t="s">
        <v>130</v>
      </c>
      <c r="P6" s="321" t="s">
        <v>139</v>
      </c>
      <c r="Q6" s="322" t="s">
        <v>120</v>
      </c>
    </row>
    <row r="7" spans="1:17" ht="12.75">
      <c r="A7" s="123" t="s">
        <v>64</v>
      </c>
      <c r="B7" s="402"/>
      <c r="C7" s="402"/>
      <c r="D7" s="323"/>
      <c r="E7" s="323"/>
      <c r="F7" s="402"/>
      <c r="G7" s="402"/>
      <c r="H7" s="323"/>
      <c r="I7" s="323"/>
      <c r="J7" s="240">
        <f>'a.1'!H21</f>
        <v>139293</v>
      </c>
      <c r="K7" s="240"/>
      <c r="L7" s="324"/>
      <c r="M7" s="324"/>
      <c r="N7" s="240">
        <f>'a.1'!I21</f>
        <v>88401</v>
      </c>
      <c r="O7" s="240"/>
      <c r="P7" s="323"/>
      <c r="Q7" s="323"/>
    </row>
    <row r="8" spans="1:17" ht="12.75">
      <c r="A8" s="123" t="s">
        <v>177</v>
      </c>
      <c r="B8" s="323"/>
      <c r="C8" s="323"/>
      <c r="D8" s="323"/>
      <c r="E8" s="323"/>
      <c r="F8" s="323"/>
      <c r="G8" s="323"/>
      <c r="H8" s="323"/>
      <c r="I8" s="323"/>
      <c r="J8" s="240"/>
      <c r="K8" s="240"/>
      <c r="L8" s="324"/>
      <c r="M8" s="324"/>
      <c r="N8" s="240"/>
      <c r="O8" s="240"/>
      <c r="P8" s="323"/>
      <c r="Q8" s="323"/>
    </row>
    <row r="9" spans="1:17" ht="12.75">
      <c r="A9" s="123" t="s">
        <v>65</v>
      </c>
      <c r="B9" s="402"/>
      <c r="C9" s="402"/>
      <c r="D9" s="323"/>
      <c r="E9" s="323"/>
      <c r="F9" s="402"/>
      <c r="G9" s="402"/>
      <c r="H9" s="323"/>
      <c r="I9" s="323"/>
      <c r="J9" s="240">
        <f>c!I11</f>
        <v>647</v>
      </c>
      <c r="K9" s="240"/>
      <c r="L9" s="324"/>
      <c r="M9" s="324"/>
      <c r="N9" s="240">
        <f>c!J11</f>
        <v>485</v>
      </c>
      <c r="O9" s="240"/>
      <c r="P9" s="323"/>
      <c r="Q9" s="323"/>
    </row>
    <row r="10" spans="1:17" ht="12.75">
      <c r="A10" s="123" t="s">
        <v>66</v>
      </c>
      <c r="B10" s="323"/>
      <c r="C10" s="323"/>
      <c r="D10" s="323"/>
      <c r="E10" s="323"/>
      <c r="F10" s="323"/>
      <c r="G10" s="323"/>
      <c r="H10" s="323"/>
      <c r="I10" s="323"/>
      <c r="J10" s="324"/>
      <c r="K10" s="324"/>
      <c r="L10" s="324"/>
      <c r="M10" s="324"/>
      <c r="N10" s="324"/>
      <c r="O10" s="324"/>
      <c r="P10" s="323"/>
      <c r="Q10" s="323"/>
    </row>
    <row r="11" spans="1:17" ht="25.5" customHeight="1">
      <c r="A11" s="124" t="s">
        <v>286</v>
      </c>
      <c r="B11" s="323"/>
      <c r="C11" s="323"/>
      <c r="D11" s="323"/>
      <c r="E11" s="323"/>
      <c r="F11" s="323"/>
      <c r="G11" s="323"/>
      <c r="H11" s="323"/>
      <c r="I11" s="323"/>
      <c r="J11" s="324"/>
      <c r="K11" s="324"/>
      <c r="L11" s="324"/>
      <c r="M11" s="324"/>
      <c r="N11" s="324"/>
      <c r="O11" s="324"/>
      <c r="P11" s="323"/>
      <c r="Q11" s="323"/>
    </row>
    <row r="12" spans="1:17" ht="24.75" customHeight="1">
      <c r="A12" s="125" t="s">
        <v>287</v>
      </c>
      <c r="B12" s="323"/>
      <c r="C12" s="323"/>
      <c r="D12" s="323"/>
      <c r="E12" s="323"/>
      <c r="F12" s="323"/>
      <c r="G12" s="323"/>
      <c r="H12" s="323"/>
      <c r="I12" s="323"/>
      <c r="J12" s="324"/>
      <c r="K12" s="324"/>
      <c r="L12" s="324"/>
      <c r="M12" s="324"/>
      <c r="N12" s="324"/>
      <c r="O12" s="324"/>
      <c r="P12" s="323"/>
      <c r="Q12" s="323"/>
    </row>
    <row r="13" spans="1:17" ht="12.75">
      <c r="A13" s="123" t="s">
        <v>178</v>
      </c>
      <c r="B13" s="323"/>
      <c r="C13" s="323"/>
      <c r="D13" s="323"/>
      <c r="E13" s="323"/>
      <c r="F13" s="323"/>
      <c r="G13" s="323"/>
      <c r="H13" s="323"/>
      <c r="I13" s="323"/>
      <c r="J13" s="324"/>
      <c r="K13" s="324"/>
      <c r="L13" s="324"/>
      <c r="M13" s="324"/>
      <c r="N13" s="324"/>
      <c r="O13" s="324"/>
      <c r="P13" s="323"/>
      <c r="Q13" s="323"/>
    </row>
    <row r="14" spans="1:17" ht="29.25" customHeight="1">
      <c r="A14" s="126" t="s">
        <v>67</v>
      </c>
      <c r="B14" s="402"/>
      <c r="C14" s="402"/>
      <c r="D14" s="323"/>
      <c r="E14" s="323"/>
      <c r="F14" s="402"/>
      <c r="G14" s="402"/>
      <c r="H14" s="323"/>
      <c r="I14" s="323"/>
      <c r="J14" s="240">
        <f>'g.1'!G25</f>
        <v>13832</v>
      </c>
      <c r="K14" s="240"/>
      <c r="L14" s="324"/>
      <c r="M14" s="324"/>
      <c r="N14" s="240">
        <f>'g.1'!H25</f>
        <v>9680</v>
      </c>
      <c r="O14" s="240"/>
      <c r="P14" s="323"/>
      <c r="Q14" s="323"/>
    </row>
    <row r="15" spans="1:17" ht="12.75">
      <c r="A15" s="123" t="s">
        <v>140</v>
      </c>
      <c r="B15" s="323"/>
      <c r="C15" s="323"/>
      <c r="D15" s="323"/>
      <c r="E15" s="323"/>
      <c r="F15" s="323"/>
      <c r="G15" s="323"/>
      <c r="H15" s="323"/>
      <c r="I15" s="323"/>
      <c r="J15" s="324"/>
      <c r="K15" s="324"/>
      <c r="L15" s="324"/>
      <c r="M15" s="324"/>
      <c r="N15" s="324"/>
      <c r="O15" s="324"/>
      <c r="P15" s="323"/>
      <c r="Q15" s="323"/>
    </row>
    <row r="16" spans="1:17" ht="12.75">
      <c r="A16" s="123" t="s">
        <v>74</v>
      </c>
      <c r="B16" s="402"/>
      <c r="C16" s="402"/>
      <c r="D16" s="323"/>
      <c r="E16" s="323"/>
      <c r="F16" s="402"/>
      <c r="G16" s="402"/>
      <c r="H16" s="323"/>
      <c r="I16" s="323"/>
      <c r="J16" s="240">
        <f>'i.rest'!F25</f>
        <v>11016</v>
      </c>
      <c r="K16" s="240"/>
      <c r="L16" s="324"/>
      <c r="M16" s="324"/>
      <c r="N16" s="240">
        <f>'i.rest'!G25</f>
        <v>8048</v>
      </c>
      <c r="O16" s="240"/>
      <c r="P16" s="323"/>
      <c r="Q16" s="323"/>
    </row>
    <row r="17" spans="1:17" ht="12.75">
      <c r="A17" s="123" t="s">
        <v>72</v>
      </c>
      <c r="B17" s="402"/>
      <c r="C17" s="402"/>
      <c r="D17" s="323"/>
      <c r="E17" s="323"/>
      <c r="F17" s="402"/>
      <c r="G17" s="402"/>
      <c r="H17" s="323"/>
      <c r="I17" s="323"/>
      <c r="J17" s="240"/>
      <c r="K17" s="240"/>
      <c r="L17" s="324"/>
      <c r="M17" s="324"/>
      <c r="N17" s="240"/>
      <c r="O17" s="240"/>
      <c r="P17" s="323"/>
      <c r="Q17" s="323"/>
    </row>
    <row r="18" spans="1:17" ht="12.75">
      <c r="A18" s="123" t="s">
        <v>73</v>
      </c>
      <c r="B18" s="402"/>
      <c r="C18" s="402"/>
      <c r="D18" s="323"/>
      <c r="E18" s="323"/>
      <c r="F18" s="402"/>
      <c r="G18" s="402"/>
      <c r="H18" s="323"/>
      <c r="I18" s="323"/>
      <c r="J18" s="240">
        <f>'j &amp; k'!F16</f>
        <v>51161</v>
      </c>
      <c r="K18" s="240"/>
      <c r="L18" s="324"/>
      <c r="M18" s="324"/>
      <c r="N18" s="404">
        <f>'j &amp; k'!G16</f>
        <v>40929</v>
      </c>
      <c r="O18" s="240"/>
      <c r="P18" s="323"/>
      <c r="Q18" s="323"/>
    </row>
    <row r="19" spans="1:17" ht="30.75" customHeight="1">
      <c r="A19" s="125" t="s">
        <v>179</v>
      </c>
      <c r="B19" s="402"/>
      <c r="C19" s="402"/>
      <c r="D19" s="323"/>
      <c r="E19" s="323"/>
      <c r="F19" s="402"/>
      <c r="G19" s="402"/>
      <c r="H19" s="323"/>
      <c r="I19" s="323"/>
      <c r="J19" s="240"/>
      <c r="K19" s="240"/>
      <c r="L19" s="324"/>
      <c r="M19" s="324"/>
      <c r="N19" s="240"/>
      <c r="O19" s="240"/>
      <c r="P19" s="323"/>
      <c r="Q19" s="323"/>
    </row>
    <row r="20" spans="1:17" ht="12.75">
      <c r="A20" s="123" t="s">
        <v>75</v>
      </c>
      <c r="B20" s="402"/>
      <c r="C20" s="402"/>
      <c r="D20" s="323"/>
      <c r="E20" s="323"/>
      <c r="F20" s="402"/>
      <c r="G20" s="402"/>
      <c r="H20" s="323"/>
      <c r="I20" s="323"/>
      <c r="J20" s="240"/>
      <c r="K20" s="240"/>
      <c r="L20" s="324"/>
      <c r="M20" s="324"/>
      <c r="N20" s="240"/>
      <c r="O20" s="240"/>
      <c r="P20" s="323"/>
      <c r="Q20" s="323"/>
    </row>
    <row r="21" spans="1:17" ht="12.75">
      <c r="A21" s="123" t="s">
        <v>76</v>
      </c>
      <c r="B21" s="402"/>
      <c r="C21" s="402"/>
      <c r="D21" s="323"/>
      <c r="E21" s="323"/>
      <c r="F21" s="402"/>
      <c r="G21" s="402"/>
      <c r="H21" s="323"/>
      <c r="I21" s="323"/>
      <c r="J21" s="240"/>
      <c r="K21" s="240"/>
      <c r="L21" s="324"/>
      <c r="M21" s="324"/>
      <c r="N21" s="240"/>
      <c r="O21" s="240"/>
      <c r="P21" s="323"/>
      <c r="Q21" s="323"/>
    </row>
    <row r="22" spans="1:17" ht="33" customHeight="1">
      <c r="A22" s="126" t="s">
        <v>77</v>
      </c>
      <c r="B22" s="402"/>
      <c r="C22" s="402"/>
      <c r="D22" s="323"/>
      <c r="E22" s="323"/>
      <c r="F22" s="402"/>
      <c r="G22" s="402"/>
      <c r="H22" s="323"/>
      <c r="I22" s="323"/>
      <c r="J22" s="240"/>
      <c r="K22" s="240"/>
      <c r="L22" s="324"/>
      <c r="M22" s="324"/>
      <c r="N22" s="240"/>
      <c r="O22" s="240"/>
      <c r="P22" s="323"/>
      <c r="Q22" s="323"/>
    </row>
    <row r="23" spans="1:17" ht="56.25" customHeight="1">
      <c r="A23" s="124" t="s">
        <v>288</v>
      </c>
      <c r="B23" s="402"/>
      <c r="C23" s="402"/>
      <c r="D23" s="323"/>
      <c r="E23" s="323"/>
      <c r="F23" s="402"/>
      <c r="G23" s="402"/>
      <c r="H23" s="323"/>
      <c r="I23" s="323"/>
      <c r="J23" s="240">
        <f>'p &amp; q'!E9</f>
        <v>2274</v>
      </c>
      <c r="K23" s="240"/>
      <c r="L23" s="324"/>
      <c r="M23" s="324"/>
      <c r="N23" s="240">
        <f>'p &amp; q'!F9</f>
        <v>1590</v>
      </c>
      <c r="O23" s="240"/>
      <c r="P23" s="323"/>
      <c r="Q23" s="323"/>
    </row>
    <row r="24" spans="1:17" ht="21" customHeight="1">
      <c r="A24" s="123" t="s">
        <v>78</v>
      </c>
      <c r="B24" s="402"/>
      <c r="C24" s="402"/>
      <c r="D24" s="323"/>
      <c r="E24" s="323"/>
      <c r="F24" s="402"/>
      <c r="G24" s="402"/>
      <c r="H24" s="323"/>
      <c r="I24" s="323"/>
      <c r="J24" s="240">
        <f>'p &amp; q'!E21</f>
        <v>28051</v>
      </c>
      <c r="K24" s="240"/>
      <c r="L24" s="324"/>
      <c r="M24" s="324"/>
      <c r="N24" s="240">
        <f>'p &amp; q'!F21</f>
        <v>21046</v>
      </c>
      <c r="O24" s="240"/>
      <c r="P24" s="323"/>
      <c r="Q24" s="323"/>
    </row>
    <row r="25" spans="1:17" ht="44.25" customHeight="1">
      <c r="A25" s="124" t="s">
        <v>180</v>
      </c>
      <c r="B25" s="402"/>
      <c r="C25" s="402"/>
      <c r="D25" s="323"/>
      <c r="E25" s="323"/>
      <c r="F25" s="402"/>
      <c r="G25" s="402"/>
      <c r="H25" s="323"/>
      <c r="I25" s="323"/>
      <c r="J25" s="240">
        <f>'r &amp; s'!E9</f>
        <v>4823</v>
      </c>
      <c r="K25" s="240"/>
      <c r="L25" s="324"/>
      <c r="M25" s="324"/>
      <c r="N25" s="240">
        <f>'r &amp; s'!F9</f>
        <v>3858</v>
      </c>
      <c r="O25" s="240"/>
      <c r="P25" s="323"/>
      <c r="Q25" s="323"/>
    </row>
    <row r="26" spans="1:17" ht="12.75">
      <c r="A26" s="123" t="s">
        <v>79</v>
      </c>
      <c r="B26" s="402"/>
      <c r="C26" s="402"/>
      <c r="D26" s="323"/>
      <c r="E26" s="323"/>
      <c r="F26" s="402"/>
      <c r="G26" s="402"/>
      <c r="H26" s="323"/>
      <c r="I26" s="323"/>
      <c r="J26" s="240"/>
      <c r="K26" s="240"/>
      <c r="L26" s="324"/>
      <c r="M26" s="324"/>
      <c r="N26" s="240"/>
      <c r="O26" s="240"/>
      <c r="P26" s="323"/>
      <c r="Q26" s="323"/>
    </row>
    <row r="27" spans="1:17" ht="43.5" customHeight="1">
      <c r="A27" s="124" t="s">
        <v>182</v>
      </c>
      <c r="B27" s="402"/>
      <c r="C27" s="402"/>
      <c r="D27" s="323"/>
      <c r="E27" s="323"/>
      <c r="F27" s="402"/>
      <c r="G27" s="402"/>
      <c r="H27" s="323"/>
      <c r="I27" s="323"/>
      <c r="J27" s="240"/>
      <c r="K27" s="240"/>
      <c r="L27" s="324"/>
      <c r="M27" s="324"/>
      <c r="N27" s="240"/>
      <c r="O27" s="240"/>
      <c r="P27" s="323"/>
      <c r="Q27" s="323"/>
    </row>
    <row r="28" spans="1:17" ht="46.5" customHeight="1">
      <c r="A28" s="124" t="s">
        <v>425</v>
      </c>
      <c r="B28" s="402"/>
      <c r="C28" s="402"/>
      <c r="D28" s="323"/>
      <c r="E28" s="323"/>
      <c r="F28" s="402"/>
      <c r="G28" s="402"/>
      <c r="H28" s="323"/>
      <c r="I28" s="323"/>
      <c r="J28" s="240"/>
      <c r="K28" s="240"/>
      <c r="L28" s="324"/>
      <c r="M28" s="324"/>
      <c r="N28" s="240"/>
      <c r="O28" s="240"/>
      <c r="P28" s="323"/>
      <c r="Q28" s="323"/>
    </row>
    <row r="29" spans="1:17" ht="46.5" customHeight="1">
      <c r="A29" s="124" t="s">
        <v>80</v>
      </c>
      <c r="B29" s="402"/>
      <c r="C29" s="402"/>
      <c r="D29" s="323"/>
      <c r="E29" s="323"/>
      <c r="F29" s="402"/>
      <c r="G29" s="402"/>
      <c r="H29" s="323"/>
      <c r="I29" s="323"/>
      <c r="J29" s="240"/>
      <c r="K29" s="240"/>
      <c r="L29" s="324"/>
      <c r="M29" s="324"/>
      <c r="N29" s="240"/>
      <c r="O29" s="240"/>
      <c r="P29" s="323"/>
      <c r="Q29" s="323"/>
    </row>
    <row r="30" spans="1:17" ht="46.5" customHeight="1">
      <c r="A30" s="239" t="s">
        <v>577</v>
      </c>
      <c r="B30" s="402"/>
      <c r="C30" s="402"/>
      <c r="D30" s="323"/>
      <c r="E30" s="323"/>
      <c r="F30" s="402"/>
      <c r="G30" s="402"/>
      <c r="H30" s="323"/>
      <c r="I30" s="323"/>
      <c r="J30" s="240"/>
      <c r="K30" s="240"/>
      <c r="L30" s="324"/>
      <c r="M30" s="324"/>
      <c r="N30" s="240"/>
      <c r="O30" s="240"/>
      <c r="P30" s="323"/>
      <c r="Q30" s="323"/>
    </row>
    <row r="31" spans="1:17" ht="46.5" customHeight="1">
      <c r="A31" s="239" t="s">
        <v>574</v>
      </c>
      <c r="B31" s="240"/>
      <c r="C31" s="240"/>
      <c r="D31" s="324"/>
      <c r="E31" s="324"/>
      <c r="F31" s="240"/>
      <c r="G31" s="240"/>
      <c r="H31" s="324"/>
      <c r="I31" s="324"/>
      <c r="J31" s="240">
        <f>'ad'!E16</f>
        <v>7105</v>
      </c>
      <c r="K31" s="240"/>
      <c r="L31" s="324"/>
      <c r="M31" s="324"/>
      <c r="N31" s="241">
        <f>'ad'!F16</f>
        <v>5642</v>
      </c>
      <c r="O31" s="240"/>
      <c r="P31" s="324"/>
      <c r="Q31" s="324"/>
    </row>
    <row r="32" spans="1:17" ht="12.75">
      <c r="A32" s="127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9"/>
    </row>
    <row r="33" spans="1:17" ht="12.75">
      <c r="A33" s="328" t="s">
        <v>119</v>
      </c>
      <c r="B33" s="330">
        <v>0</v>
      </c>
      <c r="C33" s="330">
        <v>0</v>
      </c>
      <c r="D33" s="325"/>
      <c r="E33" s="323"/>
      <c r="F33" s="330">
        <v>0</v>
      </c>
      <c r="G33" s="330">
        <v>0</v>
      </c>
      <c r="H33" s="325"/>
      <c r="I33" s="323"/>
      <c r="J33" s="329">
        <f>SUM(J7:J31)</f>
        <v>258202</v>
      </c>
      <c r="K33" s="329">
        <f>SUM(K7:K30)</f>
        <v>0</v>
      </c>
      <c r="L33" s="327"/>
      <c r="M33" s="324"/>
      <c r="N33" s="329">
        <f>SUM(N7:N31)</f>
        <v>179679</v>
      </c>
      <c r="O33" s="329">
        <f>SUM(O7:O30)</f>
        <v>0</v>
      </c>
      <c r="P33" s="325"/>
      <c r="Q33" s="325"/>
    </row>
    <row r="34" spans="1:17" ht="12.75">
      <c r="A34" s="130" t="s">
        <v>38</v>
      </c>
      <c r="B34" s="403"/>
      <c r="C34" s="403"/>
      <c r="D34" s="326"/>
      <c r="E34" s="326"/>
      <c r="F34" s="403"/>
      <c r="G34" s="403"/>
      <c r="H34" s="326"/>
      <c r="I34" s="326"/>
      <c r="J34" s="403"/>
      <c r="K34" s="403"/>
      <c r="L34" s="326"/>
      <c r="M34" s="326"/>
      <c r="N34" s="403"/>
      <c r="O34" s="403"/>
      <c r="P34" s="326"/>
      <c r="Q34" s="326"/>
    </row>
  </sheetData>
  <sheetProtection password="D208" sheet="1" selectLockedCells="1" selectUnlockedCells="1"/>
  <mergeCells count="6">
    <mergeCell ref="N5:Q5"/>
    <mergeCell ref="J4:Q4"/>
    <mergeCell ref="A4:A6"/>
    <mergeCell ref="B4:E5"/>
    <mergeCell ref="F4:I5"/>
    <mergeCell ref="J5:M5"/>
  </mergeCells>
  <printOptions/>
  <pageMargins left="0.17" right="0.17" top="0.48" bottom="0.38" header="0.4921259845" footer="0.4921259845"/>
  <pageSetup horizontalDpi="600" verticalDpi="600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FF"/>
  </sheetPr>
  <dimension ref="A1:I23"/>
  <sheetViews>
    <sheetView zoomScale="75" zoomScaleNormal="75" zoomScalePageLayoutView="0" workbookViewId="0" topLeftCell="A1">
      <selection activeCell="E35" sqref="E35"/>
    </sheetView>
  </sheetViews>
  <sheetFormatPr defaultColWidth="9.00390625" defaultRowHeight="12.75"/>
  <cols>
    <col min="1" max="1" width="12.00390625" style="177" customWidth="1"/>
    <col min="2" max="2" width="24.625" style="177" customWidth="1"/>
    <col min="3" max="3" width="12.00390625" style="177" customWidth="1"/>
    <col min="4" max="4" width="18.75390625" style="177" customWidth="1"/>
    <col min="5" max="5" width="15.25390625" style="177" customWidth="1"/>
    <col min="6" max="6" width="17.125" style="177" customWidth="1"/>
    <col min="7" max="7" width="14.00390625" style="177" customWidth="1"/>
    <col min="8" max="8" width="9.875" style="177" customWidth="1"/>
    <col min="9" max="9" width="12.125" style="177" customWidth="1"/>
    <col min="10" max="16384" width="9.125" style="177" customWidth="1"/>
  </cols>
  <sheetData>
    <row r="1" spans="1:3" ht="12.75">
      <c r="A1" s="383" t="str">
        <f>'T.0.1.'!B4</f>
        <v>Obj.1</v>
      </c>
      <c r="B1" s="384" t="str">
        <f>'T.0.1.'!B8</f>
        <v>CZ</v>
      </c>
      <c r="C1" s="377">
        <f>'T.0.1.'!B7</f>
        <v>2008</v>
      </c>
    </row>
    <row r="2" spans="1:9" ht="12.75">
      <c r="A2" s="263"/>
      <c r="B2" s="263"/>
      <c r="C2" s="263"/>
      <c r="D2" s="131"/>
      <c r="E2" s="132"/>
      <c r="F2" s="132"/>
      <c r="G2" s="132"/>
      <c r="H2" s="132"/>
      <c r="I2" s="133"/>
    </row>
    <row r="3" spans="1:9" ht="18">
      <c r="A3" s="134" t="s">
        <v>141</v>
      </c>
      <c r="B3" s="135"/>
      <c r="C3" s="135"/>
      <c r="D3" s="135"/>
      <c r="E3" s="135"/>
      <c r="F3" s="135"/>
      <c r="G3" s="135"/>
      <c r="H3" s="135"/>
      <c r="I3" s="135"/>
    </row>
    <row r="4" spans="1:9" ht="18">
      <c r="A4" s="134"/>
      <c r="B4" s="135"/>
      <c r="C4" s="135"/>
      <c r="D4" s="135"/>
      <c r="E4" s="135"/>
      <c r="F4" s="135"/>
      <c r="G4" s="135"/>
      <c r="H4" s="135"/>
      <c r="I4" s="135"/>
    </row>
    <row r="5" spans="1:9" ht="15">
      <c r="A5" s="136" t="s">
        <v>22</v>
      </c>
      <c r="B5" s="133"/>
      <c r="C5" s="133"/>
      <c r="D5" s="133"/>
      <c r="E5" s="133"/>
      <c r="F5" s="133"/>
      <c r="G5" s="133"/>
      <c r="H5" s="133"/>
      <c r="I5" s="133"/>
    </row>
    <row r="6" spans="1:9" ht="12.75">
      <c r="A6" s="133"/>
      <c r="B6" s="133"/>
      <c r="C6" s="133"/>
      <c r="D6" s="133"/>
      <c r="E6" s="133"/>
      <c r="F6" s="133"/>
      <c r="G6" s="133"/>
      <c r="H6" s="133"/>
      <c r="I6" s="133"/>
    </row>
    <row r="7" spans="1:9" ht="43.5" customHeight="1">
      <c r="A7" s="595" t="s">
        <v>458</v>
      </c>
      <c r="B7" s="596"/>
      <c r="C7" s="592" t="s">
        <v>13</v>
      </c>
      <c r="D7" s="592" t="s">
        <v>289</v>
      </c>
      <c r="E7" s="592" t="s">
        <v>32</v>
      </c>
      <c r="F7" s="594" t="s">
        <v>34</v>
      </c>
      <c r="G7" s="594" t="s">
        <v>35</v>
      </c>
      <c r="H7" s="594" t="s">
        <v>36</v>
      </c>
      <c r="I7" s="594"/>
    </row>
    <row r="8" spans="1:9" ht="25.5">
      <c r="A8" s="597"/>
      <c r="B8" s="598"/>
      <c r="C8" s="593"/>
      <c r="D8" s="593"/>
      <c r="E8" s="593"/>
      <c r="F8" s="594"/>
      <c r="G8" s="594"/>
      <c r="H8" s="331" t="s">
        <v>120</v>
      </c>
      <c r="I8" s="331" t="s">
        <v>44</v>
      </c>
    </row>
    <row r="9" spans="1:9" ht="12.75">
      <c r="A9" s="584" t="s">
        <v>81</v>
      </c>
      <c r="B9" s="585"/>
      <c r="C9" s="228">
        <v>366</v>
      </c>
      <c r="D9" s="405"/>
      <c r="E9" s="288">
        <f aca="true" t="shared" si="0" ref="E9:E22">IF(AND(ISNUMBER(H9),ISNUMBER(G9),G9&lt;&gt;0),H9/G9,0)</f>
        <v>0</v>
      </c>
      <c r="F9" s="228"/>
      <c r="G9" s="457"/>
      <c r="H9" s="459">
        <v>24355</v>
      </c>
      <c r="I9" s="459">
        <v>16111</v>
      </c>
    </row>
    <row r="10" spans="1:9" ht="12.75">
      <c r="A10" s="584" t="s">
        <v>131</v>
      </c>
      <c r="B10" s="585"/>
      <c r="C10" s="228">
        <v>8</v>
      </c>
      <c r="D10" s="405"/>
      <c r="E10" s="288">
        <f t="shared" si="0"/>
        <v>0</v>
      </c>
      <c r="F10" s="228"/>
      <c r="G10" s="457"/>
      <c r="H10" s="459">
        <v>210</v>
      </c>
      <c r="I10" s="459">
        <v>149</v>
      </c>
    </row>
    <row r="11" spans="1:9" ht="12.75">
      <c r="A11" s="584" t="s">
        <v>113</v>
      </c>
      <c r="B11" s="585"/>
      <c r="C11" s="228">
        <v>6</v>
      </c>
      <c r="D11" s="405"/>
      <c r="E11" s="288">
        <f t="shared" si="0"/>
        <v>0</v>
      </c>
      <c r="F11" s="228"/>
      <c r="G11" s="457"/>
      <c r="H11" s="459">
        <v>157</v>
      </c>
      <c r="I11" s="459">
        <v>108</v>
      </c>
    </row>
    <row r="12" spans="1:9" ht="12.75">
      <c r="A12" s="584" t="s">
        <v>82</v>
      </c>
      <c r="B12" s="585"/>
      <c r="C12" s="228">
        <v>18</v>
      </c>
      <c r="D12" s="405"/>
      <c r="E12" s="288">
        <f t="shared" si="0"/>
        <v>0</v>
      </c>
      <c r="F12" s="228"/>
      <c r="G12" s="457"/>
      <c r="H12" s="459">
        <v>1214</v>
      </c>
      <c r="I12" s="459">
        <v>851</v>
      </c>
    </row>
    <row r="13" spans="1:9" ht="12.75">
      <c r="A13" s="584" t="s">
        <v>83</v>
      </c>
      <c r="B13" s="585"/>
      <c r="C13" s="228">
        <v>0</v>
      </c>
      <c r="D13" s="405">
        <v>0</v>
      </c>
      <c r="E13" s="288">
        <f t="shared" si="0"/>
        <v>0</v>
      </c>
      <c r="F13" s="228">
        <v>0</v>
      </c>
      <c r="G13" s="457">
        <v>0</v>
      </c>
      <c r="H13" s="460">
        <v>0</v>
      </c>
      <c r="I13" s="460">
        <v>0</v>
      </c>
    </row>
    <row r="14" spans="1:9" ht="12.75">
      <c r="A14" s="584" t="s">
        <v>84</v>
      </c>
      <c r="B14" s="585"/>
      <c r="C14" s="228">
        <v>124</v>
      </c>
      <c r="D14" s="405"/>
      <c r="E14" s="288">
        <f t="shared" si="0"/>
        <v>0</v>
      </c>
      <c r="F14" s="228"/>
      <c r="G14" s="457"/>
      <c r="H14" s="459">
        <v>12737</v>
      </c>
      <c r="I14" s="459">
        <v>8143</v>
      </c>
    </row>
    <row r="15" spans="1:9" ht="12.75">
      <c r="A15" s="584" t="s">
        <v>85</v>
      </c>
      <c r="B15" s="585"/>
      <c r="C15" s="228">
        <v>546</v>
      </c>
      <c r="D15" s="405"/>
      <c r="E15" s="288">
        <f t="shared" si="0"/>
        <v>0</v>
      </c>
      <c r="F15" s="228"/>
      <c r="G15" s="457"/>
      <c r="H15" s="459">
        <v>53679</v>
      </c>
      <c r="I15" s="459">
        <v>33117</v>
      </c>
    </row>
    <row r="16" spans="1:9" ht="12.75">
      <c r="A16" s="584" t="s">
        <v>86</v>
      </c>
      <c r="B16" s="585"/>
      <c r="C16" s="228">
        <v>145</v>
      </c>
      <c r="D16" s="405"/>
      <c r="E16" s="288">
        <f t="shared" si="0"/>
        <v>0</v>
      </c>
      <c r="F16" s="228"/>
      <c r="G16" s="457"/>
      <c r="H16" s="459">
        <v>6234</v>
      </c>
      <c r="I16" s="459">
        <v>3627</v>
      </c>
    </row>
    <row r="17" spans="1:9" ht="12.75">
      <c r="A17" s="584" t="s">
        <v>0</v>
      </c>
      <c r="B17" s="585"/>
      <c r="C17" s="228">
        <v>137</v>
      </c>
      <c r="D17" s="405"/>
      <c r="E17" s="288">
        <f t="shared" si="0"/>
        <v>0</v>
      </c>
      <c r="F17" s="228"/>
      <c r="G17" s="457"/>
      <c r="H17" s="459">
        <v>15131</v>
      </c>
      <c r="I17" s="459">
        <v>9765</v>
      </c>
    </row>
    <row r="18" spans="1:9" ht="12.75">
      <c r="A18" s="584" t="s">
        <v>1</v>
      </c>
      <c r="B18" s="585"/>
      <c r="C18" s="228">
        <v>22</v>
      </c>
      <c r="D18" s="405"/>
      <c r="E18" s="288">
        <f t="shared" si="0"/>
        <v>0</v>
      </c>
      <c r="F18" s="228"/>
      <c r="G18" s="457"/>
      <c r="H18" s="459">
        <v>1984</v>
      </c>
      <c r="I18" s="459">
        <v>1363</v>
      </c>
    </row>
    <row r="19" spans="1:9" ht="12.75">
      <c r="A19" s="584" t="s">
        <v>87</v>
      </c>
      <c r="B19" s="585"/>
      <c r="C19" s="228">
        <v>206</v>
      </c>
      <c r="D19" s="406"/>
      <c r="E19" s="288">
        <f t="shared" si="0"/>
        <v>0</v>
      </c>
      <c r="F19" s="393"/>
      <c r="G19" s="458"/>
      <c r="H19" s="459">
        <v>13230</v>
      </c>
      <c r="I19" s="459">
        <v>8396</v>
      </c>
    </row>
    <row r="20" spans="1:9" ht="12.75">
      <c r="A20" s="584" t="s">
        <v>418</v>
      </c>
      <c r="B20" s="585"/>
      <c r="C20" s="228">
        <v>161</v>
      </c>
      <c r="D20" s="406"/>
      <c r="E20" s="288">
        <f t="shared" si="0"/>
        <v>0</v>
      </c>
      <c r="F20" s="393"/>
      <c r="G20" s="458"/>
      <c r="H20" s="459">
        <v>10362</v>
      </c>
      <c r="I20" s="459">
        <v>6771</v>
      </c>
    </row>
    <row r="21" spans="1:9" ht="12.75">
      <c r="A21" s="588" t="s">
        <v>119</v>
      </c>
      <c r="B21" s="589"/>
      <c r="C21" s="287">
        <f>SUM(C9:C20)</f>
        <v>1739</v>
      </c>
      <c r="D21" s="288">
        <f>IF(AND(ISNUMBER(G21),G21&lt;&gt;0),SUMPRODUCT(D9:D20,G9:G20)/G21,0)</f>
        <v>0</v>
      </c>
      <c r="E21" s="288">
        <f t="shared" si="0"/>
        <v>0</v>
      </c>
      <c r="F21" s="287">
        <f>SUM(F9:F20)</f>
        <v>0</v>
      </c>
      <c r="G21" s="287">
        <f>SUM(G9:G20)</f>
        <v>0</v>
      </c>
      <c r="H21" s="287">
        <f>SUM(H9:H20)</f>
        <v>139293</v>
      </c>
      <c r="I21" s="287">
        <f>SUM(I9:I20)</f>
        <v>88401</v>
      </c>
    </row>
    <row r="22" spans="1:9" ht="12.75">
      <c r="A22" s="590" t="s">
        <v>5</v>
      </c>
      <c r="B22" s="591"/>
      <c r="C22" s="228" t="s">
        <v>174</v>
      </c>
      <c r="D22" s="405" t="s">
        <v>174</v>
      </c>
      <c r="E22" s="288">
        <f t="shared" si="0"/>
        <v>0</v>
      </c>
      <c r="F22" s="228" t="s">
        <v>174</v>
      </c>
      <c r="G22" s="228" t="s">
        <v>174</v>
      </c>
      <c r="H22" s="228" t="s">
        <v>174</v>
      </c>
      <c r="I22" s="228" t="s">
        <v>174</v>
      </c>
    </row>
    <row r="23" spans="1:9" ht="12.75">
      <c r="A23" s="586" t="s">
        <v>30</v>
      </c>
      <c r="B23" s="587"/>
      <c r="C23" s="228"/>
      <c r="D23" s="332"/>
      <c r="E23" s="332"/>
      <c r="F23" s="332"/>
      <c r="G23" s="228"/>
      <c r="H23" s="228"/>
      <c r="I23" s="228"/>
    </row>
  </sheetData>
  <sheetProtection password="D208" sheet="1" selectLockedCells="1" selectUnlockedCells="1"/>
  <mergeCells count="22">
    <mergeCell ref="A15:B15"/>
    <mergeCell ref="A16:B16"/>
    <mergeCell ref="A17:B17"/>
    <mergeCell ref="A11:B11"/>
    <mergeCell ref="A12:B12"/>
    <mergeCell ref="A13:B13"/>
    <mergeCell ref="A14:B14"/>
    <mergeCell ref="C7:C8"/>
    <mergeCell ref="H7:I7"/>
    <mergeCell ref="A9:B9"/>
    <mergeCell ref="A10:B10"/>
    <mergeCell ref="A7:B8"/>
    <mergeCell ref="D7:D8"/>
    <mergeCell ref="F7:F8"/>
    <mergeCell ref="G7:G8"/>
    <mergeCell ref="E7:E8"/>
    <mergeCell ref="A18:B18"/>
    <mergeCell ref="A19:B19"/>
    <mergeCell ref="A23:B23"/>
    <mergeCell ref="A21:B21"/>
    <mergeCell ref="A22:B22"/>
    <mergeCell ref="A20:B20"/>
  </mergeCells>
  <printOptions/>
  <pageMargins left="0.787401575" right="0.36" top="0.984251969" bottom="0.984251969" header="0.4921259845" footer="0.49212598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FF"/>
  </sheetPr>
  <dimension ref="A1:I22"/>
  <sheetViews>
    <sheetView zoomScale="75" zoomScaleNormal="75" zoomScalePageLayoutView="0" workbookViewId="0" topLeftCell="A1">
      <selection activeCell="L22" sqref="L22"/>
    </sheetView>
  </sheetViews>
  <sheetFormatPr defaultColWidth="9.00390625" defaultRowHeight="12.75"/>
  <cols>
    <col min="1" max="1" width="10.875" style="177" customWidth="1"/>
    <col min="2" max="2" width="38.25390625" style="177" customWidth="1"/>
    <col min="3" max="3" width="13.75390625" style="177" customWidth="1"/>
    <col min="4" max="4" width="18.125" style="177" customWidth="1"/>
    <col min="5" max="5" width="14.375" style="177" customWidth="1"/>
    <col min="6" max="6" width="17.125" style="177" customWidth="1"/>
    <col min="7" max="7" width="14.00390625" style="177" customWidth="1"/>
    <col min="8" max="8" width="10.00390625" style="177" customWidth="1"/>
    <col min="9" max="9" width="11.00390625" style="177" customWidth="1"/>
    <col min="10" max="16384" width="9.125" style="177" customWidth="1"/>
  </cols>
  <sheetData>
    <row r="1" spans="1:3" ht="12.75">
      <c r="A1" s="383" t="str">
        <f>'T.0.1.'!B4</f>
        <v>Obj.1</v>
      </c>
      <c r="B1" s="384" t="str">
        <f>'T.0.1.'!B8</f>
        <v>CZ</v>
      </c>
      <c r="C1" s="377">
        <f>'T.0.1.'!B7</f>
        <v>2008</v>
      </c>
    </row>
    <row r="2" spans="1:9" ht="12.75">
      <c r="A2" s="264"/>
      <c r="B2" s="264"/>
      <c r="C2" s="264"/>
      <c r="D2" s="407"/>
      <c r="E2" s="407"/>
      <c r="F2" s="407"/>
      <c r="G2" s="407"/>
      <c r="H2" s="407"/>
      <c r="I2" s="408"/>
    </row>
    <row r="3" spans="1:9" ht="18">
      <c r="A3" s="409" t="s">
        <v>141</v>
      </c>
      <c r="B3" s="408"/>
      <c r="C3" s="408"/>
      <c r="D3" s="408"/>
      <c r="E3" s="408"/>
      <c r="F3" s="408"/>
      <c r="G3" s="408"/>
      <c r="H3" s="408"/>
      <c r="I3" s="408"/>
    </row>
    <row r="4" spans="1:9" ht="15.75">
      <c r="A4" s="410"/>
      <c r="B4" s="408"/>
      <c r="C4" s="408"/>
      <c r="D4" s="408"/>
      <c r="E4" s="408"/>
      <c r="F4" s="408"/>
      <c r="G4" s="408"/>
      <c r="H4" s="408"/>
      <c r="I4" s="408"/>
    </row>
    <row r="5" spans="1:9" ht="15">
      <c r="A5" s="411" t="s">
        <v>290</v>
      </c>
      <c r="B5" s="408"/>
      <c r="C5" s="408"/>
      <c r="D5" s="408"/>
      <c r="E5" s="408"/>
      <c r="F5" s="408"/>
      <c r="G5" s="408"/>
      <c r="H5" s="408"/>
      <c r="I5" s="408"/>
    </row>
    <row r="6" spans="1:9" ht="12.75">
      <c r="A6" s="408"/>
      <c r="B6" s="408"/>
      <c r="C6" s="408"/>
      <c r="D6" s="408"/>
      <c r="E6" s="408"/>
      <c r="F6" s="408"/>
      <c r="G6" s="408"/>
      <c r="H6" s="408"/>
      <c r="I6" s="408"/>
    </row>
    <row r="7" spans="1:9" ht="45.75" customHeight="1">
      <c r="A7" s="611" t="s">
        <v>142</v>
      </c>
      <c r="B7" s="612"/>
      <c r="C7" s="601" t="s">
        <v>13</v>
      </c>
      <c r="D7" s="601" t="s">
        <v>289</v>
      </c>
      <c r="E7" s="601" t="s">
        <v>32</v>
      </c>
      <c r="F7" s="615" t="s">
        <v>34</v>
      </c>
      <c r="G7" s="615" t="s">
        <v>35</v>
      </c>
      <c r="H7" s="615" t="s">
        <v>36</v>
      </c>
      <c r="I7" s="615"/>
    </row>
    <row r="8" spans="1:9" ht="27" customHeight="1">
      <c r="A8" s="613"/>
      <c r="B8" s="614"/>
      <c r="C8" s="602"/>
      <c r="D8" s="602"/>
      <c r="E8" s="602"/>
      <c r="F8" s="615"/>
      <c r="G8" s="615"/>
      <c r="H8" s="412" t="s">
        <v>120</v>
      </c>
      <c r="I8" s="412" t="s">
        <v>44</v>
      </c>
    </row>
    <row r="9" spans="1:9" ht="12.75">
      <c r="A9" s="604" t="s">
        <v>88</v>
      </c>
      <c r="B9" s="605"/>
      <c r="C9" s="400">
        <v>1078</v>
      </c>
      <c r="D9" s="405"/>
      <c r="E9" s="333">
        <f aca="true" t="shared" si="0" ref="E9:E22">IF(AND(ISNUMBER(H9),ISNUMBER(G9),G9&lt;&gt;0),H9/G9,0)</f>
        <v>0</v>
      </c>
      <c r="F9" s="228"/>
      <c r="G9" s="228"/>
      <c r="H9" s="228">
        <v>109549</v>
      </c>
      <c r="I9" s="228">
        <v>69649</v>
      </c>
    </row>
    <row r="10" spans="1:9" ht="12.75">
      <c r="A10" s="608" t="s">
        <v>94</v>
      </c>
      <c r="B10" s="413" t="s">
        <v>89</v>
      </c>
      <c r="C10" s="400"/>
      <c r="D10" s="405"/>
      <c r="E10" s="333">
        <f t="shared" si="0"/>
        <v>0</v>
      </c>
      <c r="F10" s="228"/>
      <c r="G10" s="228"/>
      <c r="H10" s="228"/>
      <c r="I10" s="228"/>
    </row>
    <row r="11" spans="1:9" ht="12.75">
      <c r="A11" s="609"/>
      <c r="B11" s="413" t="s">
        <v>90</v>
      </c>
      <c r="C11" s="400"/>
      <c r="D11" s="405"/>
      <c r="E11" s="333">
        <f t="shared" si="0"/>
        <v>0</v>
      </c>
      <c r="F11" s="228"/>
      <c r="G11" s="228"/>
      <c r="H11" s="228"/>
      <c r="I11" s="228"/>
    </row>
    <row r="12" spans="1:9" ht="12.75">
      <c r="A12" s="609"/>
      <c r="B12" s="413" t="s">
        <v>91</v>
      </c>
      <c r="C12" s="400"/>
      <c r="D12" s="405"/>
      <c r="E12" s="333">
        <f t="shared" si="0"/>
        <v>0</v>
      </c>
      <c r="F12" s="228"/>
      <c r="G12" s="228"/>
      <c r="H12" s="228"/>
      <c r="I12" s="228"/>
    </row>
    <row r="13" spans="1:9" ht="12.75">
      <c r="A13" s="609"/>
      <c r="B13" s="413" t="s">
        <v>92</v>
      </c>
      <c r="C13" s="400" t="s">
        <v>408</v>
      </c>
      <c r="D13" s="405" t="s">
        <v>408</v>
      </c>
      <c r="E13" s="333">
        <f t="shared" si="0"/>
        <v>0</v>
      </c>
      <c r="F13" s="400" t="s">
        <v>408</v>
      </c>
      <c r="G13" s="405" t="s">
        <v>408</v>
      </c>
      <c r="H13" s="400" t="s">
        <v>408</v>
      </c>
      <c r="I13" s="405" t="s">
        <v>408</v>
      </c>
    </row>
    <row r="14" spans="1:9" ht="12.75">
      <c r="A14" s="610"/>
      <c r="B14" s="413" t="s">
        <v>93</v>
      </c>
      <c r="C14" s="400"/>
      <c r="D14" s="405"/>
      <c r="E14" s="333">
        <f t="shared" si="0"/>
        <v>0</v>
      </c>
      <c r="F14" s="228"/>
      <c r="G14" s="228"/>
      <c r="H14" s="228"/>
      <c r="I14" s="228"/>
    </row>
    <row r="15" spans="1:9" ht="12.75">
      <c r="A15" s="606" t="s">
        <v>26</v>
      </c>
      <c r="B15" s="607"/>
      <c r="C15" s="400">
        <v>612</v>
      </c>
      <c r="D15" s="405"/>
      <c r="E15" s="333">
        <f t="shared" si="0"/>
        <v>0</v>
      </c>
      <c r="F15" s="228"/>
      <c r="G15" s="228"/>
      <c r="H15" s="228">
        <v>28432</v>
      </c>
      <c r="I15" s="228">
        <v>17856</v>
      </c>
    </row>
    <row r="16" spans="1:9" ht="12.75">
      <c r="A16" s="606" t="s">
        <v>95</v>
      </c>
      <c r="B16" s="607"/>
      <c r="C16" s="400" t="s">
        <v>408</v>
      </c>
      <c r="D16" s="400" t="s">
        <v>408</v>
      </c>
      <c r="E16" s="333">
        <f t="shared" si="0"/>
        <v>0</v>
      </c>
      <c r="F16" s="400" t="s">
        <v>408</v>
      </c>
      <c r="G16" s="400" t="s">
        <v>408</v>
      </c>
      <c r="H16" s="400" t="s">
        <v>408</v>
      </c>
      <c r="I16" s="400" t="s">
        <v>408</v>
      </c>
    </row>
    <row r="17" spans="1:9" ht="12.75">
      <c r="A17" s="606" t="s">
        <v>27</v>
      </c>
      <c r="B17" s="607"/>
      <c r="C17" s="400" t="s">
        <v>408</v>
      </c>
      <c r="D17" s="400" t="s">
        <v>408</v>
      </c>
      <c r="E17" s="333">
        <f t="shared" si="0"/>
        <v>0</v>
      </c>
      <c r="F17" s="400" t="s">
        <v>408</v>
      </c>
      <c r="G17" s="400" t="s">
        <v>408</v>
      </c>
      <c r="H17" s="400" t="s">
        <v>408</v>
      </c>
      <c r="I17" s="400" t="s">
        <v>408</v>
      </c>
    </row>
    <row r="18" spans="1:9" ht="12.75">
      <c r="A18" s="606" t="s">
        <v>96</v>
      </c>
      <c r="B18" s="607"/>
      <c r="C18" s="400" t="s">
        <v>408</v>
      </c>
      <c r="D18" s="400" t="s">
        <v>408</v>
      </c>
      <c r="E18" s="333">
        <f t="shared" si="0"/>
        <v>0</v>
      </c>
      <c r="F18" s="400" t="s">
        <v>408</v>
      </c>
      <c r="G18" s="400" t="s">
        <v>408</v>
      </c>
      <c r="H18" s="400" t="s">
        <v>408</v>
      </c>
      <c r="I18" s="400" t="s">
        <v>408</v>
      </c>
    </row>
    <row r="19" spans="1:9" ht="12.75">
      <c r="A19" s="603" t="s">
        <v>97</v>
      </c>
      <c r="B19" s="603"/>
      <c r="C19" s="400" t="s">
        <v>408</v>
      </c>
      <c r="D19" s="400" t="s">
        <v>408</v>
      </c>
      <c r="E19" s="333">
        <f t="shared" si="0"/>
        <v>0</v>
      </c>
      <c r="F19" s="400" t="s">
        <v>408</v>
      </c>
      <c r="G19" s="400" t="s">
        <v>408</v>
      </c>
      <c r="H19" s="400" t="s">
        <v>408</v>
      </c>
      <c r="I19" s="400" t="s">
        <v>408</v>
      </c>
    </row>
    <row r="20" spans="1:9" ht="12.75">
      <c r="A20" s="603" t="s">
        <v>42</v>
      </c>
      <c r="B20" s="603"/>
      <c r="C20" s="400">
        <v>49</v>
      </c>
      <c r="D20" s="406"/>
      <c r="E20" s="333">
        <f t="shared" si="0"/>
        <v>0</v>
      </c>
      <c r="F20" s="393"/>
      <c r="G20" s="393"/>
      <c r="H20" s="393">
        <v>1312</v>
      </c>
      <c r="I20" s="393">
        <v>896</v>
      </c>
    </row>
    <row r="21" spans="1:9" ht="12.75">
      <c r="A21" s="603" t="s">
        <v>11</v>
      </c>
      <c r="B21" s="603"/>
      <c r="C21" s="400" t="s">
        <v>408</v>
      </c>
      <c r="D21" s="405" t="s">
        <v>408</v>
      </c>
      <c r="E21" s="333">
        <f t="shared" si="0"/>
        <v>0</v>
      </c>
      <c r="F21" s="400" t="s">
        <v>408</v>
      </c>
      <c r="G21" s="400" t="s">
        <v>408</v>
      </c>
      <c r="H21" s="400" t="s">
        <v>408</v>
      </c>
      <c r="I21" s="400" t="s">
        <v>408</v>
      </c>
    </row>
    <row r="22" spans="1:9" ht="12.75">
      <c r="A22" s="599" t="s">
        <v>119</v>
      </c>
      <c r="B22" s="600"/>
      <c r="C22" s="334">
        <f>SUM(C9,C15:C21)</f>
        <v>1739</v>
      </c>
      <c r="D22" s="333">
        <f>IF(AND(ISNUMBER(G22),G22&lt;&gt;0),SUMPRODUCT(D9:D21,G9:G21)/G22,0)</f>
        <v>0</v>
      </c>
      <c r="E22" s="333">
        <f t="shared" si="0"/>
        <v>0</v>
      </c>
      <c r="F22" s="335">
        <f>SUM(F9,F15:F21)</f>
        <v>0</v>
      </c>
      <c r="G22" s="335">
        <f>SUM(G9,G15:G21)</f>
        <v>0</v>
      </c>
      <c r="H22" s="335">
        <f>SUM(H9,H15:H21)</f>
        <v>139293</v>
      </c>
      <c r="I22" s="335">
        <f>SUM(I9,I15:I21)</f>
        <v>88401</v>
      </c>
    </row>
  </sheetData>
  <sheetProtection password="D208" sheet="1" selectLockedCells="1" selectUnlockedCells="1"/>
  <mergeCells count="17">
    <mergeCell ref="A15:B15"/>
    <mergeCell ref="C7:C8"/>
    <mergeCell ref="A17:B17"/>
    <mergeCell ref="H7:I7"/>
    <mergeCell ref="D7:D8"/>
    <mergeCell ref="F7:F8"/>
    <mergeCell ref="G7:G8"/>
    <mergeCell ref="A22:B22"/>
    <mergeCell ref="E7:E8"/>
    <mergeCell ref="A19:B19"/>
    <mergeCell ref="A20:B20"/>
    <mergeCell ref="A21:B21"/>
    <mergeCell ref="A9:B9"/>
    <mergeCell ref="A18:B18"/>
    <mergeCell ref="A10:A14"/>
    <mergeCell ref="A16:B16"/>
    <mergeCell ref="A7:B8"/>
  </mergeCells>
  <printOptions/>
  <pageMargins left="0.17" right="0.17" top="0.984251969" bottom="0.984251969" header="0.4921259845" footer="0.49212598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C66FF"/>
  </sheetPr>
  <dimension ref="A1:H22"/>
  <sheetViews>
    <sheetView zoomScale="75" zoomScaleNormal="75" zoomScalePageLayoutView="0" workbookViewId="0" topLeftCell="A1">
      <selection activeCell="J25" sqref="J25"/>
    </sheetView>
  </sheetViews>
  <sheetFormatPr defaultColWidth="9.00390625" defaultRowHeight="12.75"/>
  <cols>
    <col min="1" max="1" width="14.125" style="0" customWidth="1"/>
    <col min="2" max="2" width="22.125" style="0" customWidth="1"/>
    <col min="3" max="3" width="12.125" style="0" customWidth="1"/>
    <col min="4" max="4" width="13.00390625" style="0" customWidth="1"/>
    <col min="5" max="5" width="13.75390625" style="0" customWidth="1"/>
    <col min="6" max="6" width="14.125" style="0" customWidth="1"/>
    <col min="7" max="7" width="15.875" style="0" customWidth="1"/>
    <col min="8" max="8" width="15.00390625" style="0" customWidth="1"/>
  </cols>
  <sheetData>
    <row r="1" spans="1:3" ht="12.75">
      <c r="A1" s="375" t="str">
        <f>'T.0.1.'!B4</f>
        <v>Obj.1</v>
      </c>
      <c r="B1" s="376" t="str">
        <f>'T.0.1.'!B8</f>
        <v>CZ</v>
      </c>
      <c r="C1" s="377">
        <f>'T.0.1.'!B7</f>
        <v>2008</v>
      </c>
    </row>
    <row r="2" spans="1:8" ht="12.75">
      <c r="A2" s="265"/>
      <c r="B2" s="266"/>
      <c r="C2" s="266"/>
      <c r="D2" s="137"/>
      <c r="E2" s="137"/>
      <c r="F2" s="137"/>
      <c r="G2" s="137"/>
      <c r="H2" s="138"/>
    </row>
    <row r="3" spans="1:8" ht="18">
      <c r="A3" s="139" t="s">
        <v>158</v>
      </c>
      <c r="B3" s="138"/>
      <c r="C3" s="138"/>
      <c r="D3" s="138"/>
      <c r="E3" s="138"/>
      <c r="F3" s="138"/>
      <c r="G3" s="138"/>
      <c r="H3" s="138"/>
    </row>
    <row r="4" spans="1:8" ht="12.75">
      <c r="A4" s="138"/>
      <c r="B4" s="138"/>
      <c r="C4" s="138"/>
      <c r="D4" s="138"/>
      <c r="E4" s="138"/>
      <c r="F4" s="138"/>
      <c r="G4" s="138"/>
      <c r="H4" s="138"/>
    </row>
    <row r="5" spans="1:8" ht="15.75">
      <c r="A5" s="140" t="s">
        <v>19</v>
      </c>
      <c r="B5" s="138"/>
      <c r="C5" s="138"/>
      <c r="D5" s="138"/>
      <c r="E5" s="138"/>
      <c r="F5" s="138"/>
      <c r="G5" s="138"/>
      <c r="H5" s="138"/>
    </row>
    <row r="6" spans="1:8" ht="12.75">
      <c r="A6" s="138"/>
      <c r="B6" s="138"/>
      <c r="C6" s="138"/>
      <c r="D6" s="138"/>
      <c r="E6" s="138"/>
      <c r="F6" s="138"/>
      <c r="G6" s="138"/>
      <c r="H6" s="138"/>
    </row>
    <row r="7" spans="1:8" ht="20.25" customHeight="1">
      <c r="A7" s="624" t="s">
        <v>458</v>
      </c>
      <c r="B7" s="625"/>
      <c r="C7" s="618" t="s">
        <v>13</v>
      </c>
      <c r="D7" s="618" t="s">
        <v>25</v>
      </c>
      <c r="E7" s="619" t="s">
        <v>181</v>
      </c>
      <c r="F7" s="620"/>
      <c r="G7" s="620"/>
      <c r="H7" s="621"/>
    </row>
    <row r="8" spans="1:8" ht="33.75" customHeight="1">
      <c r="A8" s="626"/>
      <c r="B8" s="627"/>
      <c r="C8" s="618"/>
      <c r="D8" s="618"/>
      <c r="E8" s="339" t="s">
        <v>538</v>
      </c>
      <c r="F8" s="340" t="s">
        <v>539</v>
      </c>
      <c r="G8" s="340" t="s">
        <v>540</v>
      </c>
      <c r="H8" s="340" t="s">
        <v>541</v>
      </c>
    </row>
    <row r="9" spans="1:8" ht="12.75">
      <c r="A9" s="141" t="s">
        <v>81</v>
      </c>
      <c r="B9" s="144"/>
      <c r="C9" s="176" t="s">
        <v>408</v>
      </c>
      <c r="D9" s="287">
        <f aca="true" t="shared" si="0" ref="D9:D21">IF(AND(ISNUMBER(G9),ISNUMBER(C9),C9&lt;&gt;0),G9/C9*1000,0)</f>
        <v>0</v>
      </c>
      <c r="E9" s="176" t="s">
        <v>408</v>
      </c>
      <c r="F9" s="176" t="s">
        <v>408</v>
      </c>
      <c r="G9" s="337">
        <f aca="true" t="shared" si="1" ref="G9:G20">SUM(E9:F9)</f>
        <v>0</v>
      </c>
      <c r="H9" s="176" t="s">
        <v>408</v>
      </c>
    </row>
    <row r="10" spans="1:8" ht="12.75">
      <c r="A10" s="142" t="s">
        <v>156</v>
      </c>
      <c r="B10" s="145"/>
      <c r="C10" s="176" t="s">
        <v>408</v>
      </c>
      <c r="D10" s="287">
        <f t="shared" si="0"/>
        <v>0</v>
      </c>
      <c r="E10" s="176" t="s">
        <v>408</v>
      </c>
      <c r="F10" s="176" t="s">
        <v>408</v>
      </c>
      <c r="G10" s="337">
        <f t="shared" si="1"/>
        <v>0</v>
      </c>
      <c r="H10" s="176" t="s">
        <v>408</v>
      </c>
    </row>
    <row r="11" spans="1:8" ht="12.75">
      <c r="A11" s="628" t="s">
        <v>113</v>
      </c>
      <c r="B11" s="630"/>
      <c r="C11" s="176" t="s">
        <v>408</v>
      </c>
      <c r="D11" s="287">
        <f t="shared" si="0"/>
        <v>0</v>
      </c>
      <c r="E11" s="176" t="s">
        <v>408</v>
      </c>
      <c r="F11" s="176" t="s">
        <v>408</v>
      </c>
      <c r="G11" s="337">
        <f t="shared" si="1"/>
        <v>0</v>
      </c>
      <c r="H11" s="176" t="s">
        <v>408</v>
      </c>
    </row>
    <row r="12" spans="1:8" ht="12.75">
      <c r="A12" s="142" t="s">
        <v>82</v>
      </c>
      <c r="B12" s="144"/>
      <c r="C12" s="176" t="s">
        <v>408</v>
      </c>
      <c r="D12" s="287">
        <f t="shared" si="0"/>
        <v>0</v>
      </c>
      <c r="E12" s="176" t="s">
        <v>408</v>
      </c>
      <c r="F12" s="176" t="s">
        <v>408</v>
      </c>
      <c r="G12" s="337">
        <f t="shared" si="1"/>
        <v>0</v>
      </c>
      <c r="H12" s="176" t="s">
        <v>408</v>
      </c>
    </row>
    <row r="13" spans="1:8" ht="12.75">
      <c r="A13" s="141" t="s">
        <v>83</v>
      </c>
      <c r="B13" s="145"/>
      <c r="C13" s="176" t="s">
        <v>408</v>
      </c>
      <c r="D13" s="287">
        <f t="shared" si="0"/>
        <v>0</v>
      </c>
      <c r="E13" s="176" t="s">
        <v>408</v>
      </c>
      <c r="F13" s="176" t="s">
        <v>408</v>
      </c>
      <c r="G13" s="337">
        <f t="shared" si="1"/>
        <v>0</v>
      </c>
      <c r="H13" s="176" t="s">
        <v>408</v>
      </c>
    </row>
    <row r="14" spans="1:8" ht="12.75">
      <c r="A14" s="142" t="s">
        <v>157</v>
      </c>
      <c r="B14" s="146"/>
      <c r="C14" s="176" t="s">
        <v>408</v>
      </c>
      <c r="D14" s="287">
        <f t="shared" si="0"/>
        <v>0</v>
      </c>
      <c r="E14" s="176" t="s">
        <v>408</v>
      </c>
      <c r="F14" s="176" t="s">
        <v>408</v>
      </c>
      <c r="G14" s="337">
        <f t="shared" si="1"/>
        <v>0</v>
      </c>
      <c r="H14" s="176" t="s">
        <v>408</v>
      </c>
    </row>
    <row r="15" spans="1:8" ht="12.75">
      <c r="A15" s="628" t="s">
        <v>85</v>
      </c>
      <c r="B15" s="629"/>
      <c r="C15" s="176" t="s">
        <v>408</v>
      </c>
      <c r="D15" s="287">
        <f t="shared" si="0"/>
        <v>0</v>
      </c>
      <c r="E15" s="176" t="s">
        <v>408</v>
      </c>
      <c r="F15" s="176" t="s">
        <v>408</v>
      </c>
      <c r="G15" s="337">
        <f t="shared" si="1"/>
        <v>0</v>
      </c>
      <c r="H15" s="176" t="s">
        <v>408</v>
      </c>
    </row>
    <row r="16" spans="1:8" ht="12.75">
      <c r="A16" s="142" t="s">
        <v>86</v>
      </c>
      <c r="B16" s="146"/>
      <c r="C16" s="176" t="s">
        <v>408</v>
      </c>
      <c r="D16" s="287">
        <f t="shared" si="0"/>
        <v>0</v>
      </c>
      <c r="E16" s="176" t="s">
        <v>408</v>
      </c>
      <c r="F16" s="176" t="s">
        <v>408</v>
      </c>
      <c r="G16" s="337">
        <f t="shared" si="1"/>
        <v>0</v>
      </c>
      <c r="H16" s="176" t="s">
        <v>408</v>
      </c>
    </row>
    <row r="17" spans="1:8" ht="12.75">
      <c r="A17" s="628" t="s">
        <v>0</v>
      </c>
      <c r="B17" s="629"/>
      <c r="C17" s="176" t="s">
        <v>408</v>
      </c>
      <c r="D17" s="287">
        <f t="shared" si="0"/>
        <v>0</v>
      </c>
      <c r="E17" s="176" t="s">
        <v>408</v>
      </c>
      <c r="F17" s="176" t="s">
        <v>408</v>
      </c>
      <c r="G17" s="337">
        <f t="shared" si="1"/>
        <v>0</v>
      </c>
      <c r="H17" s="176" t="s">
        <v>408</v>
      </c>
    </row>
    <row r="18" spans="1:8" ht="12.75">
      <c r="A18" s="628" t="s">
        <v>1</v>
      </c>
      <c r="B18" s="629"/>
      <c r="C18" s="176" t="s">
        <v>408</v>
      </c>
      <c r="D18" s="287">
        <f t="shared" si="0"/>
        <v>0</v>
      </c>
      <c r="E18" s="176" t="s">
        <v>408</v>
      </c>
      <c r="F18" s="176" t="s">
        <v>408</v>
      </c>
      <c r="G18" s="337">
        <f t="shared" si="1"/>
        <v>0</v>
      </c>
      <c r="H18" s="176" t="s">
        <v>408</v>
      </c>
    </row>
    <row r="19" spans="1:8" ht="12.75">
      <c r="A19" s="143" t="s">
        <v>87</v>
      </c>
      <c r="B19" s="147"/>
      <c r="C19" s="176" t="s">
        <v>408</v>
      </c>
      <c r="D19" s="287">
        <f t="shared" si="0"/>
        <v>0</v>
      </c>
      <c r="E19" s="176" t="s">
        <v>408</v>
      </c>
      <c r="F19" s="176" t="s">
        <v>408</v>
      </c>
      <c r="G19" s="337">
        <f t="shared" si="1"/>
        <v>0</v>
      </c>
      <c r="H19" s="176" t="s">
        <v>408</v>
      </c>
    </row>
    <row r="20" spans="1:8" ht="12.75">
      <c r="A20" s="616" t="s">
        <v>418</v>
      </c>
      <c r="B20" s="617"/>
      <c r="C20" s="176" t="s">
        <v>408</v>
      </c>
      <c r="D20" s="287">
        <f t="shared" si="0"/>
        <v>0</v>
      </c>
      <c r="E20" s="176" t="s">
        <v>408</v>
      </c>
      <c r="F20" s="176" t="s">
        <v>408</v>
      </c>
      <c r="G20" s="337">
        <f t="shared" si="1"/>
        <v>0</v>
      </c>
      <c r="H20" s="176" t="s">
        <v>408</v>
      </c>
    </row>
    <row r="21" spans="1:8" ht="12.75">
      <c r="A21" s="225" t="s">
        <v>119</v>
      </c>
      <c r="B21" s="226"/>
      <c r="C21" s="287">
        <f>SUM(C9:C20)</f>
        <v>0</v>
      </c>
      <c r="D21" s="287">
        <f t="shared" si="0"/>
        <v>0</v>
      </c>
      <c r="E21" s="336">
        <f>SUM(E9:E20)</f>
        <v>0</v>
      </c>
      <c r="F21" s="337">
        <f>SUM(F9:F20)</f>
        <v>0</v>
      </c>
      <c r="G21" s="337">
        <f>SUM(G9:G20)</f>
        <v>0</v>
      </c>
      <c r="H21" s="337">
        <f>SUM(H9:H20)</f>
        <v>0</v>
      </c>
    </row>
    <row r="22" spans="1:8" ht="12.75">
      <c r="A22" s="622" t="s">
        <v>10</v>
      </c>
      <c r="B22" s="623"/>
      <c r="C22" s="229"/>
      <c r="D22" s="338"/>
      <c r="E22" s="338"/>
      <c r="F22" s="338"/>
      <c r="G22" s="229"/>
      <c r="H22" s="229"/>
    </row>
  </sheetData>
  <sheetProtection/>
  <mergeCells count="10">
    <mergeCell ref="A20:B20"/>
    <mergeCell ref="D7:D8"/>
    <mergeCell ref="E7:H7"/>
    <mergeCell ref="A22:B22"/>
    <mergeCell ref="A7:B8"/>
    <mergeCell ref="A17:B17"/>
    <mergeCell ref="A18:B18"/>
    <mergeCell ref="A15:B15"/>
    <mergeCell ref="A11:B11"/>
    <mergeCell ref="C7:C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ignoredErrors>
    <ignoredError sqref="D21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C66FF"/>
  </sheetPr>
  <dimension ref="A1:F8"/>
  <sheetViews>
    <sheetView zoomScale="75" zoomScaleNormal="75" zoomScalePageLayoutView="0" workbookViewId="0" topLeftCell="A1">
      <selection activeCell="J25" sqref="J25"/>
    </sheetView>
  </sheetViews>
  <sheetFormatPr defaultColWidth="9.00390625" defaultRowHeight="12.75"/>
  <cols>
    <col min="1" max="1" width="22.00390625" style="0" customWidth="1"/>
    <col min="2" max="2" width="18.75390625" style="0" customWidth="1"/>
    <col min="3" max="3" width="20.00390625" style="0" customWidth="1"/>
    <col min="4" max="4" width="17.75390625" style="0" customWidth="1"/>
    <col min="5" max="5" width="18.125" style="0" customWidth="1"/>
  </cols>
  <sheetData>
    <row r="1" spans="1:3" ht="12.75">
      <c r="A1" s="375" t="str">
        <f>'T.0.1.'!B4</f>
        <v>Obj.1</v>
      </c>
      <c r="B1" s="376" t="str">
        <f>'T.0.1.'!B8</f>
        <v>CZ</v>
      </c>
      <c r="C1" s="377">
        <f>'T.0.1.'!B7</f>
        <v>2008</v>
      </c>
    </row>
    <row r="2" spans="1:6" ht="12.75">
      <c r="A2" s="267"/>
      <c r="B2" s="267"/>
      <c r="C2" s="267"/>
      <c r="D2" s="148"/>
      <c r="E2" s="148"/>
      <c r="F2" s="149"/>
    </row>
    <row r="3" spans="1:6" ht="18">
      <c r="A3" s="150" t="s">
        <v>158</v>
      </c>
      <c r="B3" s="148"/>
      <c r="C3" s="148"/>
      <c r="D3" s="148"/>
      <c r="E3" s="148"/>
      <c r="F3" s="148"/>
    </row>
    <row r="4" spans="1:6" ht="12.75">
      <c r="A4" s="148"/>
      <c r="B4" s="148"/>
      <c r="C4" s="148"/>
      <c r="D4" s="148"/>
      <c r="E4" s="148"/>
      <c r="F4" s="148"/>
    </row>
    <row r="5" spans="1:6" ht="15.75">
      <c r="A5" s="151" t="s">
        <v>24</v>
      </c>
      <c r="B5" s="148"/>
      <c r="C5" s="148"/>
      <c r="D5" s="148"/>
      <c r="E5" s="148"/>
      <c r="F5" s="148"/>
    </row>
    <row r="6" spans="1:6" ht="12.75">
      <c r="A6" s="148"/>
      <c r="B6" s="148"/>
      <c r="C6" s="148"/>
      <c r="D6" s="148"/>
      <c r="E6" s="148"/>
      <c r="F6" s="148"/>
    </row>
    <row r="7" spans="1:6" ht="12.75">
      <c r="A7" s="341"/>
      <c r="B7" s="342" t="s">
        <v>446</v>
      </c>
      <c r="C7" s="342" t="s">
        <v>447</v>
      </c>
      <c r="D7" s="342" t="s">
        <v>448</v>
      </c>
      <c r="E7" s="342" t="s">
        <v>449</v>
      </c>
      <c r="F7" s="343" t="s">
        <v>116</v>
      </c>
    </row>
    <row r="8" spans="1:6" ht="25.5">
      <c r="A8" s="345" t="s">
        <v>20</v>
      </c>
      <c r="B8" s="152" t="s">
        <v>408</v>
      </c>
      <c r="C8" s="152" t="s">
        <v>408</v>
      </c>
      <c r="D8" s="152" t="s">
        <v>408</v>
      </c>
      <c r="E8" s="152" t="s">
        <v>408</v>
      </c>
      <c r="F8" s="344"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FF"/>
  </sheetPr>
  <dimension ref="A1:J12"/>
  <sheetViews>
    <sheetView zoomScale="75" zoomScaleNormal="75" zoomScalePageLayoutView="0" workbookViewId="0" topLeftCell="A1">
      <selection activeCell="Q25" sqref="Q25"/>
    </sheetView>
  </sheetViews>
  <sheetFormatPr defaultColWidth="9.00390625" defaultRowHeight="12.75"/>
  <cols>
    <col min="1" max="1" width="42.75390625" style="177" customWidth="1"/>
    <col min="2" max="2" width="13.875" style="177" customWidth="1"/>
    <col min="3" max="3" width="12.75390625" style="177" customWidth="1"/>
    <col min="4" max="4" width="17.25390625" style="177" customWidth="1"/>
    <col min="5" max="5" width="10.875" style="177" customWidth="1"/>
    <col min="6" max="7" width="9.125" style="177" customWidth="1"/>
    <col min="8" max="8" width="15.75390625" style="177" customWidth="1"/>
    <col min="9" max="9" width="10.375" style="177" customWidth="1"/>
    <col min="10" max="10" width="13.25390625" style="177" customWidth="1"/>
    <col min="11" max="16384" width="9.125" style="177" customWidth="1"/>
  </cols>
  <sheetData>
    <row r="1" spans="1:3" ht="12.75">
      <c r="A1" s="383" t="str">
        <f>'T.0.1.'!B4</f>
        <v>Obj.1</v>
      </c>
      <c r="B1" s="384" t="str">
        <f>'T.0.1.'!B8</f>
        <v>CZ</v>
      </c>
      <c r="C1" s="377">
        <f>'T.0.1.'!B7</f>
        <v>2008</v>
      </c>
    </row>
    <row r="2" spans="1:10" ht="12.75">
      <c r="A2" s="268"/>
      <c r="B2" s="268"/>
      <c r="C2" s="268"/>
      <c r="D2" s="153"/>
      <c r="E2" s="153"/>
      <c r="F2" s="153"/>
      <c r="G2" s="153"/>
      <c r="H2" s="153"/>
      <c r="I2" s="153"/>
      <c r="J2" s="154"/>
    </row>
    <row r="3" spans="1:10" ht="18">
      <c r="A3" s="155" t="s">
        <v>37</v>
      </c>
      <c r="B3" s="155"/>
      <c r="C3" s="156"/>
      <c r="D3" s="156"/>
      <c r="E3" s="157"/>
      <c r="F3" s="156"/>
      <c r="G3" s="156"/>
      <c r="H3" s="156"/>
      <c r="I3" s="156"/>
      <c r="J3" s="156"/>
    </row>
    <row r="4" spans="1:10" ht="15.75">
      <c r="A4" s="156"/>
      <c r="B4" s="156"/>
      <c r="C4" s="156"/>
      <c r="D4" s="156"/>
      <c r="E4" s="156"/>
      <c r="F4" s="156"/>
      <c r="G4" s="156"/>
      <c r="H4" s="156"/>
      <c r="I4" s="156"/>
      <c r="J4" s="156"/>
    </row>
    <row r="5" spans="1:10" ht="46.5" customHeight="1">
      <c r="A5" s="636" t="s">
        <v>162</v>
      </c>
      <c r="B5" s="636" t="s">
        <v>13</v>
      </c>
      <c r="C5" s="638" t="s">
        <v>6</v>
      </c>
      <c r="D5" s="638" t="s">
        <v>39</v>
      </c>
      <c r="E5" s="631" t="s">
        <v>34</v>
      </c>
      <c r="F5" s="632"/>
      <c r="G5" s="633"/>
      <c r="H5" s="634" t="s">
        <v>35</v>
      </c>
      <c r="I5" s="635" t="s">
        <v>589</v>
      </c>
      <c r="J5" s="634"/>
    </row>
    <row r="6" spans="1:10" ht="25.5">
      <c r="A6" s="637"/>
      <c r="B6" s="637"/>
      <c r="C6" s="639"/>
      <c r="D6" s="639"/>
      <c r="E6" s="346" t="s">
        <v>426</v>
      </c>
      <c r="F6" s="349" t="s">
        <v>159</v>
      </c>
      <c r="G6" s="346" t="s">
        <v>120</v>
      </c>
      <c r="H6" s="634"/>
      <c r="I6" s="347" t="s">
        <v>120</v>
      </c>
      <c r="J6" s="347" t="s">
        <v>44</v>
      </c>
    </row>
    <row r="7" spans="1:10" ht="37.5" customHeight="1">
      <c r="A7" s="158" t="s">
        <v>43</v>
      </c>
      <c r="B7" s="228">
        <v>6</v>
      </c>
      <c r="C7" s="228"/>
      <c r="D7" s="228"/>
      <c r="E7" s="228"/>
      <c r="F7" s="228"/>
      <c r="G7" s="348">
        <f>SUM(E7:F7)</f>
        <v>0</v>
      </c>
      <c r="H7" s="228">
        <v>153</v>
      </c>
      <c r="I7" s="228">
        <v>153</v>
      </c>
      <c r="J7" s="228">
        <v>114</v>
      </c>
    </row>
    <row r="8" spans="1:10" ht="71.25" customHeight="1">
      <c r="A8" s="159" t="s">
        <v>291</v>
      </c>
      <c r="B8" s="414">
        <v>6</v>
      </c>
      <c r="C8" s="414"/>
      <c r="D8" s="414"/>
      <c r="E8" s="414"/>
      <c r="F8" s="414"/>
      <c r="G8" s="348">
        <f>SUM(E8:F8)</f>
        <v>0</v>
      </c>
      <c r="H8" s="414">
        <v>181</v>
      </c>
      <c r="I8" s="414">
        <v>181</v>
      </c>
      <c r="J8" s="228">
        <v>136</v>
      </c>
    </row>
    <row r="9" spans="1:10" ht="30.75" customHeight="1">
      <c r="A9" s="159" t="s">
        <v>160</v>
      </c>
      <c r="B9" s="414">
        <v>7</v>
      </c>
      <c r="C9" s="414"/>
      <c r="D9" s="414"/>
      <c r="E9" s="414"/>
      <c r="F9" s="414"/>
      <c r="G9" s="348">
        <f>SUM(E9:F9)</f>
        <v>0</v>
      </c>
      <c r="H9" s="414">
        <v>192</v>
      </c>
      <c r="I9" s="414">
        <v>192</v>
      </c>
      <c r="J9" s="228">
        <v>144</v>
      </c>
    </row>
    <row r="10" spans="1:10" ht="55.5" customHeight="1">
      <c r="A10" s="159" t="s">
        <v>161</v>
      </c>
      <c r="B10" s="414">
        <v>5</v>
      </c>
      <c r="C10" s="414"/>
      <c r="D10" s="414"/>
      <c r="E10" s="414"/>
      <c r="F10" s="414"/>
      <c r="G10" s="348">
        <f>SUM(E10:F10)</f>
        <v>0</v>
      </c>
      <c r="H10" s="414">
        <v>121</v>
      </c>
      <c r="I10" s="414">
        <v>121</v>
      </c>
      <c r="J10" s="228">
        <v>91</v>
      </c>
    </row>
    <row r="11" spans="1:10" ht="12.75">
      <c r="A11" s="224" t="s">
        <v>119</v>
      </c>
      <c r="B11" s="337">
        <f>SUM(B7:B10)</f>
        <v>24</v>
      </c>
      <c r="C11" s="287">
        <f>SUM(C7:C10)</f>
        <v>0</v>
      </c>
      <c r="D11" s="287">
        <f>IF(AND(ISNUMBER(C11),C11&lt;&gt;0),SUMPRODUCT(C7:C10,D7:D10)/C11,0)</f>
        <v>0</v>
      </c>
      <c r="E11" s="287">
        <f aca="true" t="shared" si="0" ref="E11:J11">SUM(E7:E10)</f>
        <v>0</v>
      </c>
      <c r="F11" s="287">
        <f t="shared" si="0"/>
        <v>0</v>
      </c>
      <c r="G11" s="287">
        <f t="shared" si="0"/>
        <v>0</v>
      </c>
      <c r="H11" s="287">
        <f t="shared" si="0"/>
        <v>647</v>
      </c>
      <c r="I11" s="287">
        <f t="shared" si="0"/>
        <v>647</v>
      </c>
      <c r="J11" s="287">
        <f t="shared" si="0"/>
        <v>485</v>
      </c>
    </row>
    <row r="12" spans="1:10" ht="12.75">
      <c r="A12" s="160" t="s">
        <v>10</v>
      </c>
      <c r="B12" s="415"/>
      <c r="C12" s="332"/>
      <c r="D12" s="332"/>
      <c r="E12" s="332"/>
      <c r="F12" s="332"/>
      <c r="G12" s="332"/>
      <c r="H12" s="228"/>
      <c r="I12" s="228"/>
      <c r="J12" s="228"/>
    </row>
  </sheetData>
  <sheetProtection password="D208" sheet="1" selectLockedCells="1" selectUnlockedCells="1"/>
  <mergeCells count="7">
    <mergeCell ref="E5:G5"/>
    <mergeCell ref="H5:H6"/>
    <mergeCell ref="I5:J5"/>
    <mergeCell ref="A5:A6"/>
    <mergeCell ref="B5:B6"/>
    <mergeCell ref="C5:C6"/>
    <mergeCell ref="D5:D6"/>
  </mergeCells>
  <printOptions/>
  <pageMargins left="0.21" right="0.17" top="0.984251969" bottom="0.984251969" header="0.4921259845" footer="0.4921259845"/>
  <pageSetup horizontalDpi="600" verticalDpi="600" orientation="landscape" paperSize="9" scale="90" r:id="rId1"/>
  <ignoredErrors>
    <ignoredError sqref="D11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FF"/>
  </sheetPr>
  <dimension ref="A1:H27"/>
  <sheetViews>
    <sheetView zoomScale="75" zoomScaleNormal="75" zoomScalePageLayoutView="0" workbookViewId="0" topLeftCell="A1">
      <selection activeCell="F21" sqref="F21"/>
    </sheetView>
  </sheetViews>
  <sheetFormatPr defaultColWidth="9.00390625" defaultRowHeight="12.75"/>
  <cols>
    <col min="1" max="1" width="27.875" style="177" customWidth="1"/>
    <col min="2" max="2" width="13.375" style="177" customWidth="1"/>
    <col min="3" max="3" width="17.875" style="177" customWidth="1"/>
    <col min="4" max="4" width="15.375" style="177" customWidth="1"/>
    <col min="5" max="5" width="17.625" style="177" customWidth="1"/>
    <col min="6" max="6" width="10.625" style="177" customWidth="1"/>
    <col min="7" max="7" width="9.75390625" style="177" customWidth="1"/>
    <col min="8" max="8" width="11.125" style="177" customWidth="1"/>
    <col min="9" max="16384" width="9.125" style="177" customWidth="1"/>
  </cols>
  <sheetData>
    <row r="1" spans="1:3" ht="12.75">
      <c r="A1" s="383" t="str">
        <f>'T.0.1.'!B4</f>
        <v>Obj.1</v>
      </c>
      <c r="B1" s="384" t="str">
        <f>'T.0.1.'!B8</f>
        <v>CZ</v>
      </c>
      <c r="C1" s="377">
        <f>'T.0.1.'!B7</f>
        <v>2008</v>
      </c>
    </row>
    <row r="2" spans="1:8" ht="12.75">
      <c r="A2" s="269"/>
      <c r="B2" s="269"/>
      <c r="C2" s="269"/>
      <c r="D2" s="161"/>
      <c r="E2" s="161"/>
      <c r="F2" s="161"/>
      <c r="G2" s="161"/>
      <c r="H2" s="161"/>
    </row>
    <row r="3" spans="1:8" ht="18">
      <c r="A3" s="162" t="s">
        <v>294</v>
      </c>
      <c r="B3" s="161"/>
      <c r="C3" s="161"/>
      <c r="D3" s="161"/>
      <c r="E3" s="161"/>
      <c r="F3" s="161"/>
      <c r="G3" s="161"/>
      <c r="H3" s="161"/>
    </row>
    <row r="4" spans="1:8" ht="15.75">
      <c r="A4" s="163"/>
      <c r="B4" s="161"/>
      <c r="C4" s="161"/>
      <c r="D4" s="161"/>
      <c r="E4" s="161"/>
      <c r="F4" s="161"/>
      <c r="G4" s="161"/>
      <c r="H4" s="161"/>
    </row>
    <row r="5" spans="1:8" ht="15">
      <c r="A5" s="164" t="s">
        <v>212</v>
      </c>
      <c r="B5" s="161"/>
      <c r="C5" s="161"/>
      <c r="D5" s="161"/>
      <c r="E5" s="161"/>
      <c r="F5" s="161"/>
      <c r="G5" s="161"/>
      <c r="H5" s="161"/>
    </row>
    <row r="6" spans="1:8" ht="15">
      <c r="A6" s="164"/>
      <c r="B6" s="161"/>
      <c r="C6" s="161"/>
      <c r="D6" s="161"/>
      <c r="E6" s="161"/>
      <c r="F6" s="161"/>
      <c r="G6" s="161"/>
      <c r="H6" s="161"/>
    </row>
    <row r="7" spans="1:8" ht="39.75" customHeight="1">
      <c r="A7" s="641" t="s">
        <v>213</v>
      </c>
      <c r="B7" s="641" t="s">
        <v>13</v>
      </c>
      <c r="C7" s="641" t="s">
        <v>31</v>
      </c>
      <c r="D7" s="641" t="s">
        <v>32</v>
      </c>
      <c r="E7" s="640" t="s">
        <v>34</v>
      </c>
      <c r="F7" s="640" t="s">
        <v>35</v>
      </c>
      <c r="G7" s="640" t="s">
        <v>36</v>
      </c>
      <c r="H7" s="640"/>
    </row>
    <row r="8" spans="1:8" ht="25.5">
      <c r="A8" s="642"/>
      <c r="B8" s="642"/>
      <c r="C8" s="642"/>
      <c r="D8" s="642"/>
      <c r="E8" s="640"/>
      <c r="F8" s="640"/>
      <c r="G8" s="350" t="s">
        <v>120</v>
      </c>
      <c r="H8" s="350" t="s">
        <v>44</v>
      </c>
    </row>
    <row r="9" spans="1:8" ht="12.75">
      <c r="A9" s="165" t="s">
        <v>185</v>
      </c>
      <c r="B9" s="228">
        <v>43</v>
      </c>
      <c r="C9" s="405"/>
      <c r="D9" s="288">
        <f aca="true" t="shared" si="0" ref="D9:D26">IF(AND(ISNUMBER(G9),ISNUMBER(F9),F9&lt;&gt;0),G9/F9,0)</f>
        <v>0</v>
      </c>
      <c r="E9" s="228"/>
      <c r="F9" s="228"/>
      <c r="G9" s="228">
        <v>5588</v>
      </c>
      <c r="H9" s="228">
        <v>3915</v>
      </c>
    </row>
    <row r="10" spans="1:8" ht="12.75">
      <c r="A10" s="165" t="s">
        <v>186</v>
      </c>
      <c r="B10" s="228">
        <v>30</v>
      </c>
      <c r="C10" s="405"/>
      <c r="D10" s="288">
        <f t="shared" si="0"/>
        <v>0</v>
      </c>
      <c r="E10" s="228"/>
      <c r="F10" s="228"/>
      <c r="G10" s="228">
        <v>3419</v>
      </c>
      <c r="H10" s="228">
        <v>2393</v>
      </c>
    </row>
    <row r="11" spans="1:8" ht="12.75">
      <c r="A11" s="165" t="s">
        <v>187</v>
      </c>
      <c r="B11" s="228" t="s">
        <v>408</v>
      </c>
      <c r="C11" s="405" t="s">
        <v>408</v>
      </c>
      <c r="D11" s="288">
        <f t="shared" si="0"/>
        <v>0</v>
      </c>
      <c r="E11" s="228" t="s">
        <v>408</v>
      </c>
      <c r="F11" s="405" t="s">
        <v>408</v>
      </c>
      <c r="G11" s="228" t="s">
        <v>408</v>
      </c>
      <c r="H11" s="405" t="s">
        <v>408</v>
      </c>
    </row>
    <row r="12" spans="1:8" ht="12.75">
      <c r="A12" s="165" t="s">
        <v>188</v>
      </c>
      <c r="B12" s="228" t="s">
        <v>408</v>
      </c>
      <c r="C12" s="405" t="s">
        <v>408</v>
      </c>
      <c r="D12" s="288">
        <f t="shared" si="0"/>
        <v>0</v>
      </c>
      <c r="E12" s="228" t="s">
        <v>408</v>
      </c>
      <c r="F12" s="405" t="s">
        <v>408</v>
      </c>
      <c r="G12" s="228" t="s">
        <v>408</v>
      </c>
      <c r="H12" s="405" t="s">
        <v>408</v>
      </c>
    </row>
    <row r="13" spans="1:8" ht="12.75">
      <c r="A13" s="165" t="s">
        <v>189</v>
      </c>
      <c r="B13" s="228">
        <v>17</v>
      </c>
      <c r="C13" s="405"/>
      <c r="D13" s="288">
        <f t="shared" si="0"/>
        <v>0</v>
      </c>
      <c r="E13" s="228"/>
      <c r="F13" s="228"/>
      <c r="G13" s="228">
        <v>2937</v>
      </c>
      <c r="H13" s="228">
        <v>2053</v>
      </c>
    </row>
    <row r="14" spans="1:8" ht="12.75">
      <c r="A14" s="165" t="s">
        <v>190</v>
      </c>
      <c r="B14" s="228" t="s">
        <v>408</v>
      </c>
      <c r="C14" s="405" t="s">
        <v>408</v>
      </c>
      <c r="D14" s="288">
        <f t="shared" si="0"/>
        <v>0</v>
      </c>
      <c r="E14" s="228" t="s">
        <v>408</v>
      </c>
      <c r="F14" s="405" t="s">
        <v>408</v>
      </c>
      <c r="G14" s="228" t="s">
        <v>408</v>
      </c>
      <c r="H14" s="405" t="s">
        <v>408</v>
      </c>
    </row>
    <row r="15" spans="1:8" ht="12.75">
      <c r="A15" s="165" t="s">
        <v>191</v>
      </c>
      <c r="B15" s="228" t="s">
        <v>408</v>
      </c>
      <c r="C15" s="405" t="s">
        <v>408</v>
      </c>
      <c r="D15" s="288">
        <f t="shared" si="0"/>
        <v>0</v>
      </c>
      <c r="E15" s="228" t="s">
        <v>408</v>
      </c>
      <c r="F15" s="405" t="s">
        <v>408</v>
      </c>
      <c r="G15" s="228" t="s">
        <v>408</v>
      </c>
      <c r="H15" s="405" t="s">
        <v>408</v>
      </c>
    </row>
    <row r="16" spans="1:8" ht="12.75">
      <c r="A16" s="165" t="s">
        <v>192</v>
      </c>
      <c r="B16" s="228" t="s">
        <v>408</v>
      </c>
      <c r="C16" s="405" t="s">
        <v>408</v>
      </c>
      <c r="D16" s="288">
        <f t="shared" si="0"/>
        <v>0</v>
      </c>
      <c r="E16" s="228" t="s">
        <v>408</v>
      </c>
      <c r="F16" s="405" t="s">
        <v>408</v>
      </c>
      <c r="G16" s="228" t="s">
        <v>408</v>
      </c>
      <c r="H16" s="405" t="s">
        <v>408</v>
      </c>
    </row>
    <row r="17" spans="1:8" ht="12.75">
      <c r="A17" s="165" t="s">
        <v>193</v>
      </c>
      <c r="B17" s="228" t="s">
        <v>408</v>
      </c>
      <c r="C17" s="405" t="s">
        <v>408</v>
      </c>
      <c r="D17" s="288">
        <f t="shared" si="0"/>
        <v>0</v>
      </c>
      <c r="E17" s="228" t="s">
        <v>408</v>
      </c>
      <c r="F17" s="405" t="s">
        <v>408</v>
      </c>
      <c r="G17" s="228" t="s">
        <v>408</v>
      </c>
      <c r="H17" s="405" t="s">
        <v>408</v>
      </c>
    </row>
    <row r="18" spans="1:8" ht="12.75">
      <c r="A18" s="165" t="s">
        <v>194</v>
      </c>
      <c r="B18" s="228">
        <v>18</v>
      </c>
      <c r="C18" s="405"/>
      <c r="D18" s="288">
        <f t="shared" si="0"/>
        <v>0</v>
      </c>
      <c r="E18" s="228"/>
      <c r="F18" s="228"/>
      <c r="G18" s="228">
        <v>1888</v>
      </c>
      <c r="H18" s="228">
        <v>1319</v>
      </c>
    </row>
    <row r="19" spans="1:8" ht="12.75">
      <c r="A19" s="165" t="s">
        <v>195</v>
      </c>
      <c r="B19" s="228" t="s">
        <v>408</v>
      </c>
      <c r="C19" s="405" t="s">
        <v>408</v>
      </c>
      <c r="D19" s="288">
        <f t="shared" si="0"/>
        <v>0</v>
      </c>
      <c r="E19" s="228" t="s">
        <v>408</v>
      </c>
      <c r="F19" s="405" t="s">
        <v>408</v>
      </c>
      <c r="G19" s="228" t="s">
        <v>408</v>
      </c>
      <c r="H19" s="405" t="s">
        <v>408</v>
      </c>
    </row>
    <row r="20" spans="1:8" ht="12.75">
      <c r="A20" s="165" t="s">
        <v>196</v>
      </c>
      <c r="B20" s="228" t="s">
        <v>408</v>
      </c>
      <c r="C20" s="405" t="s">
        <v>408</v>
      </c>
      <c r="D20" s="288">
        <f t="shared" si="0"/>
        <v>0</v>
      </c>
      <c r="E20" s="228" t="s">
        <v>408</v>
      </c>
      <c r="F20" s="405" t="s">
        <v>408</v>
      </c>
      <c r="G20" s="228" t="s">
        <v>408</v>
      </c>
      <c r="H20" s="405" t="s">
        <v>408</v>
      </c>
    </row>
    <row r="21" spans="1:8" ht="12.75">
      <c r="A21" s="165" t="s">
        <v>197</v>
      </c>
      <c r="B21" s="228" t="s">
        <v>408</v>
      </c>
      <c r="C21" s="405" t="s">
        <v>408</v>
      </c>
      <c r="D21" s="288">
        <f t="shared" si="0"/>
        <v>0</v>
      </c>
      <c r="E21" s="228" t="s">
        <v>408</v>
      </c>
      <c r="F21" s="405" t="s">
        <v>408</v>
      </c>
      <c r="G21" s="228" t="s">
        <v>408</v>
      </c>
      <c r="H21" s="405" t="s">
        <v>408</v>
      </c>
    </row>
    <row r="22" spans="1:8" ht="12.75">
      <c r="A22" s="165" t="s">
        <v>198</v>
      </c>
      <c r="B22" s="228" t="s">
        <v>408</v>
      </c>
      <c r="C22" s="405" t="s">
        <v>408</v>
      </c>
      <c r="D22" s="288">
        <f t="shared" si="0"/>
        <v>0</v>
      </c>
      <c r="E22" s="228" t="s">
        <v>408</v>
      </c>
      <c r="F22" s="405" t="s">
        <v>408</v>
      </c>
      <c r="G22" s="228" t="s">
        <v>408</v>
      </c>
      <c r="H22" s="405" t="s">
        <v>408</v>
      </c>
    </row>
    <row r="23" spans="1:8" ht="12.75">
      <c r="A23" s="165" t="s">
        <v>200</v>
      </c>
      <c r="B23" s="228" t="s">
        <v>408</v>
      </c>
      <c r="C23" s="405" t="s">
        <v>408</v>
      </c>
      <c r="D23" s="288">
        <f t="shared" si="0"/>
        <v>0</v>
      </c>
      <c r="E23" s="228" t="s">
        <v>408</v>
      </c>
      <c r="F23" s="405" t="s">
        <v>408</v>
      </c>
      <c r="G23" s="228" t="s">
        <v>408</v>
      </c>
      <c r="H23" s="405" t="s">
        <v>408</v>
      </c>
    </row>
    <row r="24" spans="1:8" ht="12.75">
      <c r="A24" s="165" t="s">
        <v>199</v>
      </c>
      <c r="B24" s="228" t="s">
        <v>408</v>
      </c>
      <c r="C24" s="405" t="s">
        <v>408</v>
      </c>
      <c r="D24" s="288">
        <f t="shared" si="0"/>
        <v>0</v>
      </c>
      <c r="E24" s="228" t="s">
        <v>408</v>
      </c>
      <c r="F24" s="405" t="s">
        <v>408</v>
      </c>
      <c r="G24" s="228" t="s">
        <v>408</v>
      </c>
      <c r="H24" s="405" t="s">
        <v>408</v>
      </c>
    </row>
    <row r="25" spans="1:8" ht="12.75">
      <c r="A25" s="223" t="s">
        <v>119</v>
      </c>
      <c r="B25" s="287">
        <f>SUM(B9:B24)</f>
        <v>108</v>
      </c>
      <c r="C25" s="288">
        <f>IF(AND(ISNUMBER(F25),F25&lt;&gt;0),SUMPRODUCT(C9:C24,F9:F24)/F25,0)</f>
        <v>0</v>
      </c>
      <c r="D25" s="288">
        <f t="shared" si="0"/>
        <v>0</v>
      </c>
      <c r="E25" s="287">
        <f>SUM(E9:E24)</f>
        <v>0</v>
      </c>
      <c r="F25" s="287">
        <f>SUM(F9:F24)</f>
        <v>0</v>
      </c>
      <c r="G25" s="287">
        <f>SUM(G9:G24)</f>
        <v>13832</v>
      </c>
      <c r="H25" s="287">
        <f>SUM(H9:H24)</f>
        <v>9680</v>
      </c>
    </row>
    <row r="26" spans="1:8" ht="12.75">
      <c r="A26" s="166" t="s">
        <v>427</v>
      </c>
      <c r="B26" s="228">
        <v>0</v>
      </c>
      <c r="C26" s="351"/>
      <c r="D26" s="288">
        <f t="shared" si="0"/>
        <v>0</v>
      </c>
      <c r="E26" s="228">
        <v>0</v>
      </c>
      <c r="F26" s="228">
        <v>0</v>
      </c>
      <c r="G26" s="228">
        <v>0</v>
      </c>
      <c r="H26" s="228">
        <v>0</v>
      </c>
    </row>
    <row r="27" spans="1:8" ht="12.75">
      <c r="A27" s="167" t="s">
        <v>38</v>
      </c>
      <c r="B27" s="228"/>
      <c r="C27" s="332"/>
      <c r="D27" s="332"/>
      <c r="E27" s="332"/>
      <c r="F27" s="228"/>
      <c r="G27" s="228"/>
      <c r="H27" s="228"/>
    </row>
  </sheetData>
  <sheetProtection password="D208" sheet="1" selectLockedCells="1" selectUnlockedCells="1"/>
  <mergeCells count="7">
    <mergeCell ref="E7:E8"/>
    <mergeCell ref="F7:F8"/>
    <mergeCell ref="G7:H7"/>
    <mergeCell ref="A7:A8"/>
    <mergeCell ref="B7:B8"/>
    <mergeCell ref="C7:C8"/>
    <mergeCell ref="D7:D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FF"/>
  </sheetPr>
  <dimension ref="A1:H20"/>
  <sheetViews>
    <sheetView zoomScale="75" zoomScaleNormal="75" zoomScalePageLayoutView="0" workbookViewId="0" topLeftCell="A1">
      <selection activeCell="H19" sqref="H19"/>
    </sheetView>
  </sheetViews>
  <sheetFormatPr defaultColWidth="9.00390625" defaultRowHeight="12.75"/>
  <cols>
    <col min="1" max="1" width="34.75390625" style="177" customWidth="1"/>
    <col min="2" max="2" width="11.375" style="177" customWidth="1"/>
    <col min="3" max="3" width="17.625" style="177" customWidth="1"/>
    <col min="4" max="4" width="16.00390625" style="177" customWidth="1"/>
    <col min="5" max="5" width="17.75390625" style="177" customWidth="1"/>
    <col min="6" max="6" width="11.75390625" style="177" customWidth="1"/>
    <col min="7" max="7" width="9.875" style="177" customWidth="1"/>
    <col min="8" max="8" width="10.625" style="177" customWidth="1"/>
    <col min="9" max="16384" width="9.125" style="177" customWidth="1"/>
  </cols>
  <sheetData>
    <row r="1" spans="1:3" ht="12.75">
      <c r="A1" s="383" t="str">
        <f>'T.0.1.'!B4</f>
        <v>Obj.1</v>
      </c>
      <c r="B1" s="384" t="str">
        <f>'T.0.1.'!B8</f>
        <v>CZ</v>
      </c>
      <c r="C1" s="377">
        <f>'T.0.1.'!B7</f>
        <v>2008</v>
      </c>
    </row>
    <row r="2" spans="1:8" ht="12.75">
      <c r="A2" s="270"/>
      <c r="B2" s="270"/>
      <c r="C2" s="270"/>
      <c r="D2" s="168"/>
      <c r="E2" s="168"/>
      <c r="F2" s="168"/>
      <c r="G2" s="168"/>
      <c r="H2" s="168"/>
    </row>
    <row r="3" spans="1:8" ht="18">
      <c r="A3" s="169" t="s">
        <v>294</v>
      </c>
      <c r="B3" s="168"/>
      <c r="C3" s="168"/>
      <c r="D3" s="168"/>
      <c r="E3" s="168"/>
      <c r="F3" s="168"/>
      <c r="G3" s="168"/>
      <c r="H3" s="168"/>
    </row>
    <row r="4" spans="1:8" ht="15.75">
      <c r="A4" s="170"/>
      <c r="B4" s="168"/>
      <c r="C4" s="168"/>
      <c r="D4" s="168"/>
      <c r="E4" s="168"/>
      <c r="F4" s="168"/>
      <c r="G4" s="168"/>
      <c r="H4" s="168"/>
    </row>
    <row r="5" spans="1:8" ht="15">
      <c r="A5" s="171" t="s">
        <v>214</v>
      </c>
      <c r="B5" s="168"/>
      <c r="C5" s="168"/>
      <c r="D5" s="168"/>
      <c r="E5" s="168"/>
      <c r="F5" s="168"/>
      <c r="G5" s="168"/>
      <c r="H5" s="168"/>
    </row>
    <row r="6" spans="1:8" ht="15">
      <c r="A6" s="171"/>
      <c r="B6" s="168"/>
      <c r="C6" s="168"/>
      <c r="D6" s="168"/>
      <c r="E6" s="168"/>
      <c r="F6" s="168"/>
      <c r="G6" s="168"/>
      <c r="H6" s="168"/>
    </row>
    <row r="7" spans="1:8" ht="41.25" customHeight="1">
      <c r="A7" s="645" t="s">
        <v>215</v>
      </c>
      <c r="B7" s="645" t="s">
        <v>13</v>
      </c>
      <c r="C7" s="645" t="s">
        <v>31</v>
      </c>
      <c r="D7" s="645" t="s">
        <v>32</v>
      </c>
      <c r="E7" s="643" t="s">
        <v>34</v>
      </c>
      <c r="F7" s="644" t="s">
        <v>537</v>
      </c>
      <c r="G7" s="643" t="s">
        <v>36</v>
      </c>
      <c r="H7" s="643"/>
    </row>
    <row r="8" spans="1:8" ht="25.5">
      <c r="A8" s="646"/>
      <c r="B8" s="646"/>
      <c r="C8" s="646"/>
      <c r="D8" s="646"/>
      <c r="E8" s="643"/>
      <c r="F8" s="643"/>
      <c r="G8" s="352" t="s">
        <v>120</v>
      </c>
      <c r="H8" s="352" t="s">
        <v>44</v>
      </c>
    </row>
    <row r="9" spans="1:8" ht="39" customHeight="1">
      <c r="A9" s="172" t="s">
        <v>12</v>
      </c>
      <c r="B9" s="228" t="s">
        <v>408</v>
      </c>
      <c r="C9" s="405" t="s">
        <v>408</v>
      </c>
      <c r="D9" s="288">
        <f aca="true" t="shared" si="0" ref="D9:D20">IF(AND(ISNUMBER(G9),ISNUMBER(F9),F9&lt;&gt;0),G9/F9,0)</f>
        <v>0</v>
      </c>
      <c r="E9" s="228" t="s">
        <v>408</v>
      </c>
      <c r="F9" s="228" t="s">
        <v>408</v>
      </c>
      <c r="G9" s="228" t="s">
        <v>408</v>
      </c>
      <c r="H9" s="228" t="s">
        <v>408</v>
      </c>
    </row>
    <row r="10" spans="1:8" ht="36" customHeight="1">
      <c r="A10" s="172" t="s">
        <v>208</v>
      </c>
      <c r="B10" s="228" t="s">
        <v>408</v>
      </c>
      <c r="C10" s="405" t="s">
        <v>408</v>
      </c>
      <c r="D10" s="288">
        <f t="shared" si="0"/>
        <v>0</v>
      </c>
      <c r="E10" s="228" t="s">
        <v>408</v>
      </c>
      <c r="F10" s="228" t="s">
        <v>408</v>
      </c>
      <c r="G10" s="228" t="s">
        <v>408</v>
      </c>
      <c r="H10" s="228" t="s">
        <v>408</v>
      </c>
    </row>
    <row r="11" spans="1:8" ht="31.5" customHeight="1">
      <c r="A11" s="172" t="s">
        <v>201</v>
      </c>
      <c r="B11" s="228" t="s">
        <v>408</v>
      </c>
      <c r="C11" s="405" t="s">
        <v>408</v>
      </c>
      <c r="D11" s="288">
        <f t="shared" si="0"/>
        <v>0</v>
      </c>
      <c r="E11" s="228" t="s">
        <v>408</v>
      </c>
      <c r="F11" s="228" t="s">
        <v>408</v>
      </c>
      <c r="G11" s="228" t="s">
        <v>408</v>
      </c>
      <c r="H11" s="228" t="s">
        <v>408</v>
      </c>
    </row>
    <row r="12" spans="1:8" ht="33.75" customHeight="1">
      <c r="A12" s="172" t="s">
        <v>202</v>
      </c>
      <c r="B12" s="228">
        <v>81</v>
      </c>
      <c r="C12" s="405"/>
      <c r="D12" s="288">
        <f t="shared" si="0"/>
        <v>0</v>
      </c>
      <c r="E12" s="228"/>
      <c r="F12" s="228"/>
      <c r="G12" s="228">
        <v>11226</v>
      </c>
      <c r="H12" s="228">
        <v>7855</v>
      </c>
    </row>
    <row r="13" spans="1:8" ht="34.5" customHeight="1">
      <c r="A13" s="172" t="s">
        <v>203</v>
      </c>
      <c r="B13" s="228">
        <v>20</v>
      </c>
      <c r="C13" s="405"/>
      <c r="D13" s="288">
        <f t="shared" si="0"/>
        <v>0</v>
      </c>
      <c r="E13" s="228"/>
      <c r="F13" s="228"/>
      <c r="G13" s="228">
        <v>2126</v>
      </c>
      <c r="H13" s="228">
        <v>1489</v>
      </c>
    </row>
    <row r="14" spans="1:8" ht="33" customHeight="1">
      <c r="A14" s="172" t="s">
        <v>204</v>
      </c>
      <c r="B14" s="228" t="s">
        <v>408</v>
      </c>
      <c r="C14" s="405" t="s">
        <v>408</v>
      </c>
      <c r="D14" s="288">
        <f t="shared" si="0"/>
        <v>0</v>
      </c>
      <c r="E14" s="228" t="s">
        <v>408</v>
      </c>
      <c r="F14" s="228" t="s">
        <v>408</v>
      </c>
      <c r="G14" s="228" t="s">
        <v>408</v>
      </c>
      <c r="H14" s="228" t="s">
        <v>408</v>
      </c>
    </row>
    <row r="15" spans="1:8" ht="21" customHeight="1">
      <c r="A15" s="173" t="s">
        <v>205</v>
      </c>
      <c r="B15" s="228" t="s">
        <v>408</v>
      </c>
      <c r="C15" s="405" t="s">
        <v>408</v>
      </c>
      <c r="D15" s="288">
        <f t="shared" si="0"/>
        <v>0</v>
      </c>
      <c r="E15" s="228" t="s">
        <v>408</v>
      </c>
      <c r="F15" s="228" t="s">
        <v>408</v>
      </c>
      <c r="G15" s="228" t="s">
        <v>408</v>
      </c>
      <c r="H15" s="228" t="s">
        <v>408</v>
      </c>
    </row>
    <row r="16" spans="1:8" ht="21" customHeight="1">
      <c r="A16" s="173" t="s">
        <v>209</v>
      </c>
      <c r="B16" s="228" t="s">
        <v>408</v>
      </c>
      <c r="C16" s="405" t="s">
        <v>408</v>
      </c>
      <c r="D16" s="288">
        <f t="shared" si="0"/>
        <v>0</v>
      </c>
      <c r="E16" s="228" t="s">
        <v>408</v>
      </c>
      <c r="F16" s="228" t="s">
        <v>408</v>
      </c>
      <c r="G16" s="228" t="s">
        <v>408</v>
      </c>
      <c r="H16" s="228" t="s">
        <v>408</v>
      </c>
    </row>
    <row r="17" spans="1:8" ht="21" customHeight="1">
      <c r="A17" s="173" t="s">
        <v>206</v>
      </c>
      <c r="B17" s="228">
        <v>3</v>
      </c>
      <c r="C17" s="405"/>
      <c r="D17" s="288">
        <f t="shared" si="0"/>
        <v>0</v>
      </c>
      <c r="E17" s="228"/>
      <c r="F17" s="228"/>
      <c r="G17" s="228">
        <v>113</v>
      </c>
      <c r="H17" s="228">
        <v>79</v>
      </c>
    </row>
    <row r="18" spans="1:8" ht="27.75" customHeight="1">
      <c r="A18" s="173" t="s">
        <v>207</v>
      </c>
      <c r="B18" s="228">
        <v>4</v>
      </c>
      <c r="C18" s="405"/>
      <c r="D18" s="288">
        <f t="shared" si="0"/>
        <v>0</v>
      </c>
      <c r="E18" s="228"/>
      <c r="F18" s="228"/>
      <c r="G18" s="228">
        <v>367</v>
      </c>
      <c r="H18" s="228">
        <v>257</v>
      </c>
    </row>
    <row r="19" spans="1:8" ht="20.25" customHeight="1">
      <c r="A19" s="173" t="s">
        <v>210</v>
      </c>
      <c r="B19" s="228" t="s">
        <v>408</v>
      </c>
      <c r="C19" s="405" t="s">
        <v>408</v>
      </c>
      <c r="D19" s="288">
        <f t="shared" si="0"/>
        <v>0</v>
      </c>
      <c r="E19" s="228" t="s">
        <v>408</v>
      </c>
      <c r="F19" s="228" t="s">
        <v>408</v>
      </c>
      <c r="G19" s="228" t="s">
        <v>408</v>
      </c>
      <c r="H19" s="228" t="s">
        <v>408</v>
      </c>
    </row>
    <row r="20" spans="1:8" ht="12.75">
      <c r="A20" s="222" t="s">
        <v>119</v>
      </c>
      <c r="B20" s="287">
        <f>SUM(B9:B19)</f>
        <v>108</v>
      </c>
      <c r="C20" s="288">
        <f>IF(AND(ISNUMBER(F20),F20&lt;&gt;0),SUMPRODUCT(C9:C19,F9:F19)/F20,0)</f>
        <v>0</v>
      </c>
      <c r="D20" s="288">
        <f t="shared" si="0"/>
        <v>0</v>
      </c>
      <c r="E20" s="287">
        <f>SUM(E9:E19)</f>
        <v>0</v>
      </c>
      <c r="F20" s="287">
        <f>SUM(F9:F19)</f>
        <v>0</v>
      </c>
      <c r="G20" s="287">
        <f>SUM(G9:G19)</f>
        <v>13832</v>
      </c>
      <c r="H20" s="287">
        <f>SUM(H9:H19)</f>
        <v>9680</v>
      </c>
    </row>
  </sheetData>
  <sheetProtection password="D208" sheet="1" selectLockedCells="1" selectUnlockedCells="1"/>
  <mergeCells count="7">
    <mergeCell ref="E7:E8"/>
    <mergeCell ref="F7:F8"/>
    <mergeCell ref="G7:H7"/>
    <mergeCell ref="A7:A8"/>
    <mergeCell ref="B7:B8"/>
    <mergeCell ref="C7:C8"/>
    <mergeCell ref="D7:D8"/>
  </mergeCells>
  <printOptions/>
  <pageMargins left="0.787401575" right="0.787401575" top="0.78" bottom="0.68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zoomScalePageLayoutView="0" workbookViewId="0" topLeftCell="A1">
      <selection activeCell="C39" sqref="C39"/>
    </sheetView>
  </sheetViews>
  <sheetFormatPr defaultColWidth="9.00390625" defaultRowHeight="12.75"/>
  <cols>
    <col min="1" max="1" width="32.125" style="0" customWidth="1"/>
    <col min="2" max="2" width="7.625" style="0" customWidth="1"/>
    <col min="3" max="3" width="15.375" style="0" customWidth="1"/>
    <col min="5" max="5" width="18.625" style="0" customWidth="1"/>
    <col min="8" max="8" width="0.2421875" style="0" customWidth="1"/>
  </cols>
  <sheetData>
    <row r="1" spans="1:9" ht="18">
      <c r="A1" s="7" t="s">
        <v>68</v>
      </c>
      <c r="B1" s="8"/>
      <c r="C1" s="9"/>
      <c r="D1" s="9"/>
      <c r="E1" s="9"/>
      <c r="F1" s="9"/>
      <c r="G1" s="9"/>
      <c r="H1" s="9"/>
      <c r="I1" s="10"/>
    </row>
    <row r="2" spans="1:9" ht="12.75">
      <c r="A2" s="9"/>
      <c r="B2" s="9"/>
      <c r="C2" s="9"/>
      <c r="D2" s="9"/>
      <c r="E2" s="9"/>
      <c r="F2" s="9"/>
      <c r="G2" s="9"/>
      <c r="H2" s="9"/>
      <c r="I2" s="9"/>
    </row>
    <row r="3" spans="1:9" ht="12.75">
      <c r="A3" s="11" t="s">
        <v>69</v>
      </c>
      <c r="B3" s="12"/>
      <c r="C3" s="12"/>
      <c r="D3" s="9"/>
      <c r="E3" s="11" t="s">
        <v>265</v>
      </c>
      <c r="F3" s="17"/>
      <c r="G3" s="9"/>
      <c r="H3" s="9"/>
      <c r="I3" s="9"/>
    </row>
    <row r="4" spans="1:9" ht="24" customHeight="1">
      <c r="A4" s="13" t="s">
        <v>147</v>
      </c>
      <c r="B4" s="14"/>
      <c r="C4" s="305" t="s">
        <v>148</v>
      </c>
      <c r="D4" s="9"/>
      <c r="E4" s="16" t="s">
        <v>171</v>
      </c>
      <c r="F4" s="18" t="s">
        <v>408</v>
      </c>
      <c r="G4" s="9"/>
      <c r="H4" s="9"/>
      <c r="I4" s="9"/>
    </row>
    <row r="5" spans="1:9" ht="24" customHeight="1">
      <c r="A5" s="13" t="s">
        <v>40</v>
      </c>
      <c r="B5" s="304"/>
      <c r="C5" s="15" t="s">
        <v>149</v>
      </c>
      <c r="D5" s="9"/>
      <c r="E5" s="13" t="s">
        <v>175</v>
      </c>
      <c r="F5" s="18" t="s">
        <v>173</v>
      </c>
      <c r="G5" s="9"/>
      <c r="H5" s="9"/>
      <c r="I5" s="9"/>
    </row>
    <row r="6" spans="1:9" ht="24" customHeight="1">
      <c r="A6" s="16" t="s">
        <v>262</v>
      </c>
      <c r="B6" s="303"/>
      <c r="C6" s="15" t="s">
        <v>263</v>
      </c>
      <c r="D6" s="9"/>
      <c r="E6" s="19" t="s">
        <v>151</v>
      </c>
      <c r="F6" s="20" t="s">
        <v>174</v>
      </c>
      <c r="G6" s="9"/>
      <c r="H6" s="9"/>
      <c r="I6" s="9"/>
    </row>
    <row r="7" spans="1:9" ht="12.75">
      <c r="A7" s="17"/>
      <c r="B7" s="17"/>
      <c r="C7" s="15"/>
      <c r="D7" s="9"/>
      <c r="E7" s="9"/>
      <c r="F7" s="9"/>
      <c r="G7" s="9"/>
      <c r="H7" s="9"/>
      <c r="I7" s="9"/>
    </row>
    <row r="8" spans="1:9" ht="12.75">
      <c r="A8" s="10" t="s">
        <v>264</v>
      </c>
      <c r="B8" s="9"/>
      <c r="C8" s="9"/>
      <c r="D8" s="10" t="s">
        <v>399</v>
      </c>
      <c r="E8" s="9"/>
      <c r="F8" s="9"/>
      <c r="G8" s="9"/>
      <c r="H8" s="9"/>
      <c r="I8" s="9"/>
    </row>
    <row r="9" spans="1:9" ht="12.75">
      <c r="A9" t="s">
        <v>370</v>
      </c>
      <c r="B9" t="s">
        <v>371</v>
      </c>
      <c r="C9" s="9"/>
      <c r="D9" s="466" t="s">
        <v>400</v>
      </c>
      <c r="E9" s="466"/>
      <c r="F9" s="466"/>
      <c r="G9" s="466"/>
      <c r="H9" s="466"/>
      <c r="I9" s="21" t="s">
        <v>15</v>
      </c>
    </row>
    <row r="10" spans="1:9" ht="12.75">
      <c r="A10" t="s">
        <v>372</v>
      </c>
      <c r="B10" t="s">
        <v>373</v>
      </c>
      <c r="C10" s="9"/>
      <c r="D10" s="467" t="s">
        <v>409</v>
      </c>
      <c r="E10" s="468"/>
      <c r="F10" s="468"/>
      <c r="G10" s="468"/>
      <c r="H10" s="469"/>
      <c r="I10" s="21" t="s">
        <v>429</v>
      </c>
    </row>
    <row r="11" spans="1:9" ht="12.75">
      <c r="A11" t="s">
        <v>549</v>
      </c>
      <c r="B11" t="s">
        <v>550</v>
      </c>
      <c r="C11" s="9"/>
      <c r="D11" s="466" t="s">
        <v>401</v>
      </c>
      <c r="E11" s="466"/>
      <c r="F11" s="466"/>
      <c r="G11" s="466"/>
      <c r="H11" s="466"/>
      <c r="I11" s="21" t="s">
        <v>410</v>
      </c>
    </row>
    <row r="12" spans="1:9" ht="12.75">
      <c r="A12" t="s">
        <v>551</v>
      </c>
      <c r="B12" t="s">
        <v>451</v>
      </c>
      <c r="C12" s="9"/>
      <c r="D12" s="466" t="s">
        <v>402</v>
      </c>
      <c r="E12" s="466"/>
      <c r="F12" s="466"/>
      <c r="G12" s="466"/>
      <c r="H12" s="466"/>
      <c r="I12" s="21" t="s">
        <v>411</v>
      </c>
    </row>
    <row r="13" spans="1:9" ht="12.75">
      <c r="A13" t="s">
        <v>374</v>
      </c>
      <c r="B13" t="s">
        <v>375</v>
      </c>
      <c r="C13" s="9"/>
      <c r="D13" s="9"/>
      <c r="E13" s="9"/>
      <c r="F13" s="9"/>
      <c r="G13" s="9"/>
      <c r="H13" s="9"/>
      <c r="I13" s="9"/>
    </row>
    <row r="14" spans="1:9" ht="12.75">
      <c r="A14" t="s">
        <v>552</v>
      </c>
      <c r="B14" t="s">
        <v>553</v>
      </c>
      <c r="C14" s="9"/>
      <c r="D14" s="10" t="s">
        <v>412</v>
      </c>
      <c r="E14" s="9"/>
      <c r="F14" s="9"/>
      <c r="G14" s="9"/>
      <c r="H14" s="9"/>
      <c r="I14" s="9"/>
    </row>
    <row r="15" spans="1:9" ht="12.75">
      <c r="A15" t="s">
        <v>397</v>
      </c>
      <c r="B15" t="s">
        <v>398</v>
      </c>
      <c r="C15" s="9"/>
      <c r="D15" s="9" t="s">
        <v>413</v>
      </c>
      <c r="E15" s="9"/>
      <c r="F15" s="9"/>
      <c r="G15" s="9"/>
      <c r="H15" s="9"/>
      <c r="I15" s="9"/>
    </row>
    <row r="16" spans="1:9" ht="12.75">
      <c r="A16" t="s">
        <v>376</v>
      </c>
      <c r="B16" t="s">
        <v>377</v>
      </c>
      <c r="C16" s="9"/>
      <c r="D16" s="9"/>
      <c r="E16" s="9"/>
      <c r="F16" s="9"/>
      <c r="G16" s="9"/>
      <c r="H16" s="9"/>
      <c r="I16" s="9"/>
    </row>
    <row r="17" spans="1:9" ht="12.75">
      <c r="A17" t="s">
        <v>393</v>
      </c>
      <c r="B17" t="s">
        <v>394</v>
      </c>
      <c r="C17" s="9"/>
      <c r="D17" s="9"/>
      <c r="E17" s="9"/>
      <c r="F17" s="9"/>
      <c r="G17" s="9"/>
      <c r="H17" s="9"/>
      <c r="I17" s="9"/>
    </row>
    <row r="18" spans="1:9" ht="12.75">
      <c r="A18" t="s">
        <v>378</v>
      </c>
      <c r="B18" t="s">
        <v>379</v>
      </c>
      <c r="C18" s="9"/>
      <c r="D18" s="9"/>
      <c r="E18" s="9"/>
      <c r="F18" s="9"/>
      <c r="G18" s="9"/>
      <c r="H18" s="9"/>
      <c r="I18" s="9"/>
    </row>
    <row r="19" spans="1:9" ht="12.75">
      <c r="A19" t="s">
        <v>554</v>
      </c>
      <c r="B19" t="s">
        <v>555</v>
      </c>
      <c r="C19" s="9"/>
      <c r="D19" s="9"/>
      <c r="E19" s="9"/>
      <c r="F19" s="9"/>
      <c r="G19" s="9"/>
      <c r="H19" s="9"/>
      <c r="I19" s="9"/>
    </row>
    <row r="20" spans="1:9" ht="12.75">
      <c r="A20" t="s">
        <v>395</v>
      </c>
      <c r="B20" t="s">
        <v>396</v>
      </c>
      <c r="C20" s="9"/>
      <c r="D20" s="9"/>
      <c r="E20" s="9"/>
      <c r="F20" s="9"/>
      <c r="G20" s="9"/>
      <c r="H20" s="9"/>
      <c r="I20" s="9"/>
    </row>
    <row r="21" spans="1:9" ht="12.75">
      <c r="A21" t="s">
        <v>380</v>
      </c>
      <c r="B21" t="s">
        <v>381</v>
      </c>
      <c r="C21" s="9"/>
      <c r="D21" s="9"/>
      <c r="E21" s="9"/>
      <c r="F21" s="9"/>
      <c r="G21" s="9"/>
      <c r="H21" s="9"/>
      <c r="I21" s="9"/>
    </row>
    <row r="22" spans="1:9" ht="12.75">
      <c r="A22" t="s">
        <v>556</v>
      </c>
      <c r="B22" t="s">
        <v>557</v>
      </c>
      <c r="C22" s="9"/>
      <c r="D22" s="9"/>
      <c r="E22" s="9"/>
      <c r="F22" s="9"/>
      <c r="G22" s="9"/>
      <c r="H22" s="9"/>
      <c r="I22" s="9"/>
    </row>
    <row r="23" spans="1:9" ht="12.75">
      <c r="A23" t="s">
        <v>558</v>
      </c>
      <c r="B23" t="s">
        <v>559</v>
      </c>
      <c r="C23" s="9"/>
      <c r="D23" s="9"/>
      <c r="E23" s="9"/>
      <c r="F23" s="9"/>
      <c r="G23" s="9"/>
      <c r="H23" s="9"/>
      <c r="I23" s="9"/>
    </row>
    <row r="24" spans="1:2" ht="12.75">
      <c r="A24" t="s">
        <v>382</v>
      </c>
      <c r="B24" t="s">
        <v>383</v>
      </c>
    </row>
    <row r="25" spans="1:2" ht="12.75">
      <c r="A25" t="s">
        <v>560</v>
      </c>
      <c r="B25" t="s">
        <v>561</v>
      </c>
    </row>
    <row r="26" spans="1:2" ht="12.75">
      <c r="A26" t="s">
        <v>384</v>
      </c>
      <c r="B26" t="s">
        <v>172</v>
      </c>
    </row>
    <row r="27" spans="1:2" ht="12.75">
      <c r="A27" t="s">
        <v>562</v>
      </c>
      <c r="B27" t="s">
        <v>563</v>
      </c>
    </row>
    <row r="28" spans="1:2" ht="12.75">
      <c r="A28" t="s">
        <v>385</v>
      </c>
      <c r="B28" t="s">
        <v>386</v>
      </c>
    </row>
    <row r="29" spans="1:2" ht="12.75">
      <c r="A29" t="s">
        <v>564</v>
      </c>
      <c r="B29" t="s">
        <v>565</v>
      </c>
    </row>
    <row r="30" spans="1:2" ht="12.75">
      <c r="A30" t="s">
        <v>566</v>
      </c>
      <c r="B30" t="s">
        <v>567</v>
      </c>
    </row>
    <row r="31" spans="1:2" ht="12.75">
      <c r="A31" t="s">
        <v>387</v>
      </c>
      <c r="B31" t="s">
        <v>388</v>
      </c>
    </row>
    <row r="32" spans="1:2" ht="12.75">
      <c r="A32" t="s">
        <v>389</v>
      </c>
      <c r="B32" t="s">
        <v>390</v>
      </c>
    </row>
    <row r="33" spans="1:2" ht="12.75">
      <c r="A33" t="s">
        <v>391</v>
      </c>
      <c r="B33" t="s">
        <v>392</v>
      </c>
    </row>
  </sheetData>
  <sheetProtection/>
  <mergeCells count="4">
    <mergeCell ref="D9:H9"/>
    <mergeCell ref="D11:H11"/>
    <mergeCell ref="D12:H12"/>
    <mergeCell ref="D10:H10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FF"/>
  </sheetPr>
  <dimension ref="A1:R15"/>
  <sheetViews>
    <sheetView zoomScale="75" zoomScaleNormal="75" zoomScalePageLayoutView="0" workbookViewId="0" topLeftCell="A1">
      <selection activeCell="M21" sqref="M21"/>
    </sheetView>
  </sheetViews>
  <sheetFormatPr defaultColWidth="9.00390625" defaultRowHeight="12.75"/>
  <cols>
    <col min="1" max="1" width="28.375" style="177" customWidth="1"/>
    <col min="2" max="2" width="7.375" style="177" customWidth="1"/>
    <col min="3" max="4" width="7.75390625" style="177" customWidth="1"/>
    <col min="5" max="6" width="7.625" style="177" customWidth="1"/>
    <col min="7" max="7" width="6.875" style="177" customWidth="1"/>
    <col min="8" max="8" width="7.375" style="177" customWidth="1"/>
    <col min="9" max="9" width="7.00390625" style="177" customWidth="1"/>
    <col min="10" max="10" width="6.00390625" style="177" customWidth="1"/>
    <col min="11" max="11" width="7.375" style="177" customWidth="1"/>
    <col min="12" max="12" width="7.00390625" style="177" customWidth="1"/>
    <col min="13" max="13" width="7.375" style="177" customWidth="1"/>
    <col min="14" max="14" width="7.875" style="177" customWidth="1"/>
    <col min="15" max="15" width="8.375" style="177" customWidth="1"/>
    <col min="16" max="16" width="8.625" style="177" customWidth="1"/>
    <col min="17" max="17" width="8.00390625" style="177" customWidth="1"/>
    <col min="18" max="18" width="8.625" style="177" customWidth="1"/>
    <col min="19" max="16384" width="9.125" style="177" customWidth="1"/>
  </cols>
  <sheetData>
    <row r="1" spans="1:3" ht="12.75">
      <c r="A1" s="383" t="str">
        <f>'T.0.1.'!B4</f>
        <v>Obj.1</v>
      </c>
      <c r="B1" s="384" t="str">
        <f>'T.0.1.'!B8</f>
        <v>CZ</v>
      </c>
      <c r="C1" s="377">
        <f>'T.0.1.'!B7</f>
        <v>2008</v>
      </c>
    </row>
    <row r="2" spans="1:18" ht="12.75">
      <c r="A2" s="271"/>
      <c r="B2" s="271"/>
      <c r="C2" s="271"/>
      <c r="R2" s="178"/>
    </row>
    <row r="3" spans="1:18" ht="18">
      <c r="A3" s="416" t="s">
        <v>459</v>
      </c>
      <c r="B3" s="416"/>
      <c r="C3" s="416"/>
      <c r="D3" s="416"/>
      <c r="E3" s="416"/>
      <c r="F3" s="416"/>
      <c r="G3" s="416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</row>
    <row r="4" spans="1:18" ht="12.75">
      <c r="A4" s="417"/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</row>
    <row r="5" ht="15.75">
      <c r="A5" s="418" t="s">
        <v>460</v>
      </c>
    </row>
    <row r="7" spans="1:18" ht="56.25" customHeight="1">
      <c r="A7" s="648" t="s">
        <v>461</v>
      </c>
      <c r="B7" s="647" t="s">
        <v>13</v>
      </c>
      <c r="C7" s="647"/>
      <c r="D7" s="647"/>
      <c r="E7" s="647" t="s">
        <v>462</v>
      </c>
      <c r="F7" s="647"/>
      <c r="G7" s="647"/>
      <c r="H7" s="647" t="s">
        <v>463</v>
      </c>
      <c r="I7" s="647"/>
      <c r="J7" s="647"/>
      <c r="K7" s="647" t="s">
        <v>34</v>
      </c>
      <c r="L7" s="647"/>
      <c r="M7" s="647"/>
      <c r="N7" s="647" t="s">
        <v>35</v>
      </c>
      <c r="O7" s="647"/>
      <c r="P7" s="647"/>
      <c r="Q7" s="647" t="s">
        <v>542</v>
      </c>
      <c r="R7" s="647"/>
    </row>
    <row r="8" spans="1:18" ht="25.5">
      <c r="A8" s="649"/>
      <c r="B8" s="355" t="s">
        <v>464</v>
      </c>
      <c r="C8" s="355" t="s">
        <v>465</v>
      </c>
      <c r="D8" s="355" t="s">
        <v>120</v>
      </c>
      <c r="E8" s="355" t="s">
        <v>464</v>
      </c>
      <c r="F8" s="355" t="s">
        <v>465</v>
      </c>
      <c r="G8" s="355" t="s">
        <v>120</v>
      </c>
      <c r="H8" s="355" t="s">
        <v>464</v>
      </c>
      <c r="I8" s="355" t="s">
        <v>465</v>
      </c>
      <c r="J8" s="355" t="s">
        <v>120</v>
      </c>
      <c r="K8" s="355" t="s">
        <v>464</v>
      </c>
      <c r="L8" s="355" t="s">
        <v>465</v>
      </c>
      <c r="M8" s="355" t="s">
        <v>120</v>
      </c>
      <c r="N8" s="355" t="s">
        <v>464</v>
      </c>
      <c r="O8" s="355" t="s">
        <v>465</v>
      </c>
      <c r="P8" s="355" t="s">
        <v>120</v>
      </c>
      <c r="Q8" s="355" t="s">
        <v>120</v>
      </c>
      <c r="R8" s="355" t="s">
        <v>44</v>
      </c>
    </row>
    <row r="9" spans="1:18" ht="12.75">
      <c r="A9" s="419" t="s">
        <v>466</v>
      </c>
      <c r="B9" s="228">
        <v>1</v>
      </c>
      <c r="C9" s="228"/>
      <c r="D9" s="287">
        <f>SUM(B9:C9)</f>
        <v>1</v>
      </c>
      <c r="E9" s="228">
        <v>0.3616</v>
      </c>
      <c r="F9" s="228"/>
      <c r="G9" s="287">
        <f>SUM(E9:F9)</f>
        <v>0.3616</v>
      </c>
      <c r="H9" s="287">
        <f aca="true" t="shared" si="0" ref="H9:J13">IF(AND(ISNUMBER(N9),ISNUMBER(K9),ISNUMBER(E9),E9&lt;&gt;0),(N9-K9)/E9*1,0)</f>
        <v>0</v>
      </c>
      <c r="I9" s="287">
        <f t="shared" si="0"/>
        <v>0</v>
      </c>
      <c r="J9" s="287">
        <f t="shared" si="0"/>
        <v>5.530973451327434</v>
      </c>
      <c r="K9" s="228"/>
      <c r="L9" s="228"/>
      <c r="M9" s="287">
        <f>SUM(K9:L9)</f>
        <v>0</v>
      </c>
      <c r="N9" s="228">
        <v>2</v>
      </c>
      <c r="O9" s="228"/>
      <c r="P9" s="287">
        <f>SUM(N9:O9)</f>
        <v>2</v>
      </c>
      <c r="Q9" s="228">
        <v>2</v>
      </c>
      <c r="R9" s="228">
        <v>2</v>
      </c>
    </row>
    <row r="10" spans="1:18" ht="12.75">
      <c r="A10" s="419" t="s">
        <v>467</v>
      </c>
      <c r="B10" s="228">
        <v>8</v>
      </c>
      <c r="C10" s="228"/>
      <c r="D10" s="287">
        <f>SUM(B10:C10)</f>
        <v>8</v>
      </c>
      <c r="E10" s="228">
        <v>11.1692</v>
      </c>
      <c r="F10" s="228"/>
      <c r="G10" s="287">
        <f>SUM(E10:F10)</f>
        <v>11.1692</v>
      </c>
      <c r="H10" s="287">
        <f t="shared" si="0"/>
        <v>0</v>
      </c>
      <c r="I10" s="287">
        <f t="shared" si="0"/>
        <v>0</v>
      </c>
      <c r="J10" s="287">
        <f t="shared" si="0"/>
        <v>5.192851770941518</v>
      </c>
      <c r="K10" s="228"/>
      <c r="L10" s="228"/>
      <c r="M10" s="287">
        <f>SUM(K10:L10)</f>
        <v>0</v>
      </c>
      <c r="N10" s="228">
        <v>58</v>
      </c>
      <c r="O10" s="228"/>
      <c r="P10" s="287">
        <f>SUM(N10:O10)</f>
        <v>58</v>
      </c>
      <c r="Q10" s="228">
        <v>58</v>
      </c>
      <c r="R10" s="228">
        <v>43</v>
      </c>
    </row>
    <row r="11" spans="1:18" ht="25.5">
      <c r="A11" s="420" t="s">
        <v>468</v>
      </c>
      <c r="B11" s="228">
        <v>10</v>
      </c>
      <c r="C11" s="228"/>
      <c r="D11" s="287">
        <f>SUM(B11:C11)</f>
        <v>10</v>
      </c>
      <c r="E11" s="228">
        <v>87.3541</v>
      </c>
      <c r="F11" s="228"/>
      <c r="G11" s="287">
        <f>SUM(E11:F11)</f>
        <v>87.3541</v>
      </c>
      <c r="H11" s="287">
        <f t="shared" si="0"/>
        <v>0</v>
      </c>
      <c r="I11" s="287">
        <f t="shared" si="0"/>
        <v>0</v>
      </c>
      <c r="J11" s="287">
        <f t="shared" si="0"/>
        <v>1.9003114908172598</v>
      </c>
      <c r="K11" s="228"/>
      <c r="L11" s="228"/>
      <c r="M11" s="287">
        <f>SUM(K11:L11)</f>
        <v>0</v>
      </c>
      <c r="N11" s="228">
        <v>166</v>
      </c>
      <c r="O11" s="228"/>
      <c r="P11" s="287">
        <f>SUM(N11:O11)</f>
        <v>166</v>
      </c>
      <c r="Q11" s="228">
        <v>166</v>
      </c>
      <c r="R11" s="228">
        <v>123</v>
      </c>
    </row>
    <row r="12" spans="1:18" ht="12.75">
      <c r="A12" s="419" t="s">
        <v>469</v>
      </c>
      <c r="B12" s="228">
        <v>0</v>
      </c>
      <c r="C12" s="228">
        <v>0</v>
      </c>
      <c r="D12" s="287">
        <f>SUM(B12:C12)</f>
        <v>0</v>
      </c>
      <c r="E12" s="228">
        <v>0</v>
      </c>
      <c r="F12" s="228">
        <v>0</v>
      </c>
      <c r="G12" s="287">
        <f>SUM(E12:F12)</f>
        <v>0</v>
      </c>
      <c r="H12" s="287">
        <f t="shared" si="0"/>
        <v>0</v>
      </c>
      <c r="I12" s="287">
        <f t="shared" si="0"/>
        <v>0</v>
      </c>
      <c r="J12" s="287">
        <f t="shared" si="0"/>
        <v>0</v>
      </c>
      <c r="K12" s="228">
        <v>0</v>
      </c>
      <c r="L12" s="228">
        <v>0</v>
      </c>
      <c r="M12" s="287">
        <f>SUM(K12:L12)</f>
        <v>0</v>
      </c>
      <c r="N12" s="228">
        <v>0</v>
      </c>
      <c r="O12" s="228"/>
      <c r="P12" s="287">
        <f>SUM(N12:O12)</f>
        <v>0</v>
      </c>
      <c r="Q12" s="228">
        <v>0</v>
      </c>
      <c r="R12" s="228">
        <v>0</v>
      </c>
    </row>
    <row r="13" spans="1:18" ht="12.75">
      <c r="A13" s="421" t="s">
        <v>119</v>
      </c>
      <c r="B13" s="287">
        <f>SUM(B9:B12)</f>
        <v>19</v>
      </c>
      <c r="C13" s="287">
        <f>SUM(C9:C12)</f>
        <v>0</v>
      </c>
      <c r="D13" s="287">
        <f>SUM(B13:C13)</f>
        <v>19</v>
      </c>
      <c r="E13" s="287">
        <f>SUM(E9:E12)</f>
        <v>98.8849</v>
      </c>
      <c r="F13" s="287">
        <f>SUM(F9:F12)</f>
        <v>0</v>
      </c>
      <c r="G13" s="287">
        <f>SUM(E13:F13)</f>
        <v>98.8849</v>
      </c>
      <c r="H13" s="287">
        <f t="shared" si="0"/>
        <v>2.2854854482332487</v>
      </c>
      <c r="I13" s="287">
        <f t="shared" si="0"/>
        <v>0</v>
      </c>
      <c r="J13" s="287">
        <f t="shared" si="0"/>
        <v>2.2854854482332487</v>
      </c>
      <c r="K13" s="287">
        <f>SUM(K9:K12)</f>
        <v>0</v>
      </c>
      <c r="L13" s="287">
        <f>SUM(L9:L12)</f>
        <v>0</v>
      </c>
      <c r="M13" s="287">
        <f>SUM(K13:L13)</f>
        <v>0</v>
      </c>
      <c r="N13" s="287">
        <f>SUM(N9:N12)</f>
        <v>226</v>
      </c>
      <c r="O13" s="287">
        <f>SUM(O9:O12)</f>
        <v>0</v>
      </c>
      <c r="P13" s="287">
        <f>SUM(N13:O13)</f>
        <v>226</v>
      </c>
      <c r="Q13" s="287">
        <f>SUM(Q9:Q12)</f>
        <v>226</v>
      </c>
      <c r="R13" s="287">
        <f>SUM(R9:R12)</f>
        <v>168</v>
      </c>
    </row>
    <row r="15" spans="1:18" ht="12.75">
      <c r="A15" s="422" t="s">
        <v>38</v>
      </c>
      <c r="B15" s="357"/>
      <c r="C15" s="357"/>
      <c r="D15" s="423"/>
      <c r="E15" s="357"/>
      <c r="F15" s="357"/>
      <c r="G15" s="423"/>
      <c r="H15" s="357"/>
      <c r="I15" s="357"/>
      <c r="J15" s="357"/>
      <c r="K15" s="357"/>
      <c r="L15" s="357"/>
      <c r="M15" s="357"/>
      <c r="N15" s="357"/>
      <c r="O15" s="357"/>
      <c r="P15" s="423"/>
      <c r="Q15" s="423"/>
      <c r="R15" s="423"/>
    </row>
  </sheetData>
  <sheetProtection password="D208" sheet="1" selectLockedCells="1" selectUnlockedCells="1"/>
  <mergeCells count="7">
    <mergeCell ref="K7:M7"/>
    <mergeCell ref="N7:P7"/>
    <mergeCell ref="Q7:R7"/>
    <mergeCell ref="A7:A8"/>
    <mergeCell ref="B7:D7"/>
    <mergeCell ref="E7:G7"/>
    <mergeCell ref="H7:J7"/>
  </mergeCells>
  <printOptions/>
  <pageMargins left="0.27" right="0.32" top="0.984251969" bottom="0.984251969" header="0.4921259845" footer="0.4921259845"/>
  <pageSetup horizontalDpi="600" verticalDpi="600" orientation="landscape" paperSize="9" scale="90" r:id="rId1"/>
  <ignoredErrors>
    <ignoredError sqref="M13 P13 D13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FF"/>
  </sheetPr>
  <dimension ref="A1:H25"/>
  <sheetViews>
    <sheetView zoomScale="75" zoomScaleNormal="75" zoomScalePageLayoutView="0" workbookViewId="0" topLeftCell="A13">
      <selection activeCell="G29" sqref="G29"/>
    </sheetView>
  </sheetViews>
  <sheetFormatPr defaultColWidth="9.00390625" defaultRowHeight="12.75"/>
  <cols>
    <col min="1" max="1" width="9.125" style="177" customWidth="1"/>
    <col min="2" max="2" width="27.375" style="177" customWidth="1"/>
    <col min="3" max="3" width="12.125" style="177" customWidth="1"/>
    <col min="4" max="4" width="15.25390625" style="177" customWidth="1"/>
    <col min="5" max="5" width="11.75390625" style="177" customWidth="1"/>
    <col min="6" max="6" width="9.125" style="177" customWidth="1"/>
    <col min="7" max="7" width="9.875" style="177" customWidth="1"/>
    <col min="8" max="8" width="10.25390625" style="177" customWidth="1"/>
    <col min="9" max="16384" width="9.125" style="177" customWidth="1"/>
  </cols>
  <sheetData>
    <row r="1" spans="1:3" ht="12.75">
      <c r="A1" s="383" t="str">
        <f>'T.0.1.'!B4</f>
        <v>Obj.1</v>
      </c>
      <c r="B1" s="384" t="str">
        <f>'T.0.1.'!B8</f>
        <v>CZ</v>
      </c>
      <c r="C1" s="377">
        <f>'T.0.1.'!B7</f>
        <v>2008</v>
      </c>
    </row>
    <row r="2" spans="1:8" ht="12.75">
      <c r="A2" s="271"/>
      <c r="B2" s="271"/>
      <c r="C2" s="271"/>
      <c r="H2" s="178"/>
    </row>
    <row r="3" spans="1:8" ht="18">
      <c r="A3" s="179" t="s">
        <v>470</v>
      </c>
      <c r="B3" s="178"/>
      <c r="C3" s="178"/>
      <c r="D3" s="178"/>
      <c r="E3" s="178"/>
      <c r="F3" s="178"/>
      <c r="G3" s="178"/>
      <c r="H3" s="178"/>
    </row>
    <row r="4" spans="1:8" ht="15.75">
      <c r="A4" s="180"/>
      <c r="B4" s="178"/>
      <c r="C4" s="178"/>
      <c r="D4" s="178"/>
      <c r="E4" s="178"/>
      <c r="F4" s="178"/>
      <c r="G4" s="178"/>
      <c r="H4" s="178"/>
    </row>
    <row r="5" spans="1:8" ht="15.75">
      <c r="A5" s="181" t="s">
        <v>471</v>
      </c>
      <c r="B5" s="182"/>
      <c r="C5" s="182"/>
      <c r="D5" s="182"/>
      <c r="E5" s="182"/>
      <c r="F5" s="182"/>
      <c r="G5" s="182"/>
      <c r="H5" s="182"/>
    </row>
    <row r="6" spans="1:8" ht="15.75">
      <c r="A6" s="183"/>
      <c r="B6" s="182"/>
      <c r="C6" s="182"/>
      <c r="D6" s="182"/>
      <c r="E6" s="182"/>
      <c r="F6" s="182"/>
      <c r="G6" s="182"/>
      <c r="H6" s="182"/>
    </row>
    <row r="7" spans="1:8" ht="51" customHeight="1">
      <c r="A7" s="657" t="s">
        <v>472</v>
      </c>
      <c r="B7" s="658"/>
      <c r="C7" s="661" t="s">
        <v>13</v>
      </c>
      <c r="D7" s="661" t="s">
        <v>590</v>
      </c>
      <c r="E7" s="661" t="s">
        <v>543</v>
      </c>
      <c r="F7" s="647" t="s">
        <v>36</v>
      </c>
      <c r="G7" s="647"/>
      <c r="H7" s="647" t="s">
        <v>462</v>
      </c>
    </row>
    <row r="8" spans="1:8" ht="27.75" customHeight="1">
      <c r="A8" s="659"/>
      <c r="B8" s="660"/>
      <c r="C8" s="649"/>
      <c r="D8" s="649"/>
      <c r="E8" s="649"/>
      <c r="F8" s="355" t="s">
        <v>120</v>
      </c>
      <c r="G8" s="355" t="s">
        <v>44</v>
      </c>
      <c r="H8" s="654"/>
    </row>
    <row r="9" spans="1:8" ht="30" customHeight="1">
      <c r="A9" s="650" t="s">
        <v>473</v>
      </c>
      <c r="B9" s="651"/>
      <c r="C9" s="424">
        <v>109</v>
      </c>
      <c r="D9" s="425"/>
      <c r="E9" s="425"/>
      <c r="F9" s="425">
        <v>7560</v>
      </c>
      <c r="G9" s="425">
        <v>5293</v>
      </c>
      <c r="H9" s="425"/>
    </row>
    <row r="10" spans="1:8" ht="28.5" customHeight="1">
      <c r="A10" s="655" t="s">
        <v>474</v>
      </c>
      <c r="B10" s="656"/>
      <c r="C10" s="424" t="s">
        <v>408</v>
      </c>
      <c r="D10" s="424" t="s">
        <v>408</v>
      </c>
      <c r="E10" s="424" t="s">
        <v>408</v>
      </c>
      <c r="F10" s="424" t="s">
        <v>408</v>
      </c>
      <c r="G10" s="424" t="s">
        <v>408</v>
      </c>
      <c r="H10" s="327"/>
    </row>
    <row r="11" spans="1:8" ht="23.25" customHeight="1">
      <c r="A11" s="650" t="s">
        <v>475</v>
      </c>
      <c r="B11" s="651"/>
      <c r="C11" s="424" t="s">
        <v>408</v>
      </c>
      <c r="D11" s="424" t="s">
        <v>408</v>
      </c>
      <c r="E11" s="424" t="s">
        <v>408</v>
      </c>
      <c r="F11" s="424" t="s">
        <v>408</v>
      </c>
      <c r="G11" s="424" t="s">
        <v>408</v>
      </c>
      <c r="H11" s="327"/>
    </row>
    <row r="12" spans="1:8" ht="26.25" customHeight="1">
      <c r="A12" s="650" t="s">
        <v>476</v>
      </c>
      <c r="B12" s="651"/>
      <c r="C12" s="424">
        <v>0</v>
      </c>
      <c r="D12" s="425"/>
      <c r="E12" s="425"/>
      <c r="F12" s="425">
        <v>0</v>
      </c>
      <c r="G12" s="425">
        <v>0</v>
      </c>
      <c r="H12" s="327"/>
    </row>
    <row r="13" spans="1:8" ht="23.25" customHeight="1">
      <c r="A13" s="650" t="s">
        <v>477</v>
      </c>
      <c r="B13" s="651"/>
      <c r="C13" s="426">
        <v>41</v>
      </c>
      <c r="D13" s="427"/>
      <c r="E13" s="427"/>
      <c r="F13" s="427">
        <v>3230</v>
      </c>
      <c r="G13" s="427">
        <v>2587</v>
      </c>
      <c r="H13" s="427"/>
    </row>
    <row r="14" spans="1:8" ht="12.75">
      <c r="A14" s="652" t="s">
        <v>478</v>
      </c>
      <c r="B14" s="653"/>
      <c r="C14" s="424" t="s">
        <v>408</v>
      </c>
      <c r="D14" s="424" t="s">
        <v>408</v>
      </c>
      <c r="E14" s="424" t="s">
        <v>408</v>
      </c>
      <c r="F14" s="424" t="s">
        <v>408</v>
      </c>
      <c r="G14" s="424" t="s">
        <v>408</v>
      </c>
      <c r="H14" s="356"/>
    </row>
    <row r="15" spans="1:8" ht="12.75">
      <c r="A15" s="662" t="s">
        <v>120</v>
      </c>
      <c r="B15" s="663"/>
      <c r="C15" s="329">
        <f>SUM(C9:C14)</f>
        <v>150</v>
      </c>
      <c r="D15" s="329">
        <f>SUM(D9:D14)</f>
        <v>0</v>
      </c>
      <c r="E15" s="329">
        <f>SUM(E9:E14)</f>
        <v>0</v>
      </c>
      <c r="F15" s="329">
        <f>SUM(F9:F14)</f>
        <v>10790</v>
      </c>
      <c r="G15" s="329">
        <f>SUM(G9:G14)</f>
        <v>7880</v>
      </c>
      <c r="H15" s="329">
        <f>SUM(H13,H9)</f>
        <v>0</v>
      </c>
    </row>
    <row r="16" spans="1:8" ht="12.75">
      <c r="A16" s="664" t="s">
        <v>10</v>
      </c>
      <c r="B16" s="665"/>
      <c r="C16" s="425"/>
      <c r="D16" s="327"/>
      <c r="E16" s="425"/>
      <c r="F16" s="425"/>
      <c r="G16" s="425"/>
      <c r="H16" s="327"/>
    </row>
    <row r="17" spans="1:7" ht="12.75">
      <c r="A17" s="184"/>
      <c r="B17" s="185"/>
      <c r="C17" s="186"/>
      <c r="D17" s="186"/>
      <c r="E17" s="186"/>
      <c r="F17" s="187"/>
      <c r="G17" s="187"/>
    </row>
    <row r="18" spans="1:8" ht="54.75" customHeight="1">
      <c r="A18" s="657" t="s">
        <v>479</v>
      </c>
      <c r="B18" s="666"/>
      <c r="C18" s="661" t="s">
        <v>13</v>
      </c>
      <c r="D18" s="661" t="s">
        <v>34</v>
      </c>
      <c r="E18" s="661" t="s">
        <v>544</v>
      </c>
      <c r="F18" s="647" t="s">
        <v>36</v>
      </c>
      <c r="G18" s="647"/>
      <c r="H18" s="647" t="s">
        <v>462</v>
      </c>
    </row>
    <row r="19" spans="1:8" ht="29.25" customHeight="1">
      <c r="A19" s="659"/>
      <c r="B19" s="660"/>
      <c r="C19" s="649"/>
      <c r="D19" s="649"/>
      <c r="E19" s="649"/>
      <c r="F19" s="355" t="s">
        <v>120</v>
      </c>
      <c r="G19" s="355" t="s">
        <v>44</v>
      </c>
      <c r="H19" s="654"/>
    </row>
    <row r="20" spans="1:8" ht="32.25" customHeight="1">
      <c r="A20" s="650" t="s">
        <v>480</v>
      </c>
      <c r="B20" s="651"/>
      <c r="C20" s="424" t="s">
        <v>408</v>
      </c>
      <c r="D20" s="424" t="s">
        <v>408</v>
      </c>
      <c r="E20" s="424" t="s">
        <v>408</v>
      </c>
      <c r="F20" s="424" t="s">
        <v>408</v>
      </c>
      <c r="G20" s="424" t="s">
        <v>408</v>
      </c>
      <c r="H20" s="228" t="s">
        <v>408</v>
      </c>
    </row>
    <row r="21" spans="1:8" ht="29.25" customHeight="1">
      <c r="A21" s="650" t="s">
        <v>481</v>
      </c>
      <c r="B21" s="651"/>
      <c r="C21" s="424" t="s">
        <v>408</v>
      </c>
      <c r="D21" s="424" t="s">
        <v>408</v>
      </c>
      <c r="E21" s="424" t="s">
        <v>408</v>
      </c>
      <c r="F21" s="424" t="s">
        <v>408</v>
      </c>
      <c r="G21" s="424" t="s">
        <v>408</v>
      </c>
      <c r="H21" s="228" t="s">
        <v>408</v>
      </c>
    </row>
    <row r="22" spans="1:8" ht="12.75">
      <c r="A22" s="662" t="s">
        <v>120</v>
      </c>
      <c r="B22" s="663"/>
      <c r="C22" s="359">
        <f aca="true" t="shared" si="0" ref="C22:H22">SUM(C20:C21)</f>
        <v>0</v>
      </c>
      <c r="D22" s="329">
        <f t="shared" si="0"/>
        <v>0</v>
      </c>
      <c r="E22" s="329">
        <f t="shared" si="0"/>
        <v>0</v>
      </c>
      <c r="F22" s="329">
        <f t="shared" si="0"/>
        <v>0</v>
      </c>
      <c r="G22" s="329">
        <f t="shared" si="0"/>
        <v>0</v>
      </c>
      <c r="H22" s="287">
        <f t="shared" si="0"/>
        <v>0</v>
      </c>
    </row>
    <row r="23" spans="1:8" ht="12.75">
      <c r="A23" s="669" t="s">
        <v>10</v>
      </c>
      <c r="B23" s="670"/>
      <c r="C23" s="428"/>
      <c r="D23" s="357"/>
      <c r="E23" s="424"/>
      <c r="F23" s="424"/>
      <c r="G23" s="424"/>
      <c r="H23" s="228"/>
    </row>
    <row r="24" spans="1:8" ht="12.75">
      <c r="A24" s="429"/>
      <c r="B24" s="430"/>
      <c r="C24" s="430"/>
      <c r="D24" s="430"/>
      <c r="E24" s="430"/>
      <c r="F24" s="430"/>
      <c r="G24" s="430"/>
      <c r="H24" s="431"/>
    </row>
    <row r="25" spans="1:8" ht="15.75" customHeight="1" thickBot="1">
      <c r="A25" s="667" t="s">
        <v>594</v>
      </c>
      <c r="B25" s="668"/>
      <c r="C25" s="360">
        <f>C15+'i.1'!D13</f>
        <v>169</v>
      </c>
      <c r="D25" s="361">
        <f>SUM('[1]i.1'!M13,'[1]i.2'!D15,'[1]i.2'!D22)</f>
        <v>0</v>
      </c>
      <c r="E25" s="361">
        <f>SUM('[1]i.1'!P13,'[1]i.2'!E15,'[1]i.2'!E22)</f>
        <v>0</v>
      </c>
      <c r="F25" s="361">
        <f>F15+'i.1'!Q13</f>
        <v>11016</v>
      </c>
      <c r="G25" s="361">
        <f>G15+'i.1'!R13</f>
        <v>8048</v>
      </c>
      <c r="H25" s="358"/>
    </row>
  </sheetData>
  <sheetProtection password="D208" sheet="1" selectLockedCells="1" selectUnlockedCells="1"/>
  <mergeCells count="25">
    <mergeCell ref="A11:B11"/>
    <mergeCell ref="A12:B12"/>
    <mergeCell ref="A25:B25"/>
    <mergeCell ref="A20:B20"/>
    <mergeCell ref="A21:B21"/>
    <mergeCell ref="A22:B22"/>
    <mergeCell ref="A23:B23"/>
    <mergeCell ref="E18:E19"/>
    <mergeCell ref="F18:G18"/>
    <mergeCell ref="H18:H19"/>
    <mergeCell ref="A15:B15"/>
    <mergeCell ref="A16:B16"/>
    <mergeCell ref="A18:B19"/>
    <mergeCell ref="C18:C19"/>
    <mergeCell ref="D18:D19"/>
    <mergeCell ref="A13:B13"/>
    <mergeCell ref="A14:B14"/>
    <mergeCell ref="F7:G7"/>
    <mergeCell ref="H7:H8"/>
    <mergeCell ref="A9:B9"/>
    <mergeCell ref="A10:B10"/>
    <mergeCell ref="A7:B8"/>
    <mergeCell ref="C7:C8"/>
    <mergeCell ref="D7:D8"/>
    <mergeCell ref="E7:E8"/>
  </mergeCells>
  <printOptions/>
  <pageMargins left="0.787401575" right="0.787401575" top="0.45" bottom="0.25" header="0.37" footer="0.3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FF"/>
  </sheetPr>
  <dimension ref="A1:G17"/>
  <sheetViews>
    <sheetView zoomScale="75" zoomScaleNormal="75" zoomScalePageLayoutView="0" workbookViewId="0" topLeftCell="A1">
      <selection activeCell="G17" sqref="G17"/>
    </sheetView>
  </sheetViews>
  <sheetFormatPr defaultColWidth="9.00390625" defaultRowHeight="12.75"/>
  <cols>
    <col min="1" max="1" width="19.875" style="177" customWidth="1"/>
    <col min="2" max="2" width="12.375" style="177" customWidth="1"/>
    <col min="3" max="3" width="11.125" style="177" customWidth="1"/>
    <col min="4" max="4" width="13.00390625" style="177" customWidth="1"/>
    <col min="5" max="5" width="9.75390625" style="177" customWidth="1"/>
    <col min="6" max="6" width="10.75390625" style="177" customWidth="1"/>
    <col min="7" max="7" width="11.875" style="177" customWidth="1"/>
    <col min="8" max="16384" width="9.125" style="177" customWidth="1"/>
  </cols>
  <sheetData>
    <row r="1" spans="1:3" ht="12.75">
      <c r="A1" s="383" t="str">
        <f>'T.0.1.'!B4</f>
        <v>Obj.1</v>
      </c>
      <c r="B1" s="384" t="str">
        <f>'T.0.1.'!B8</f>
        <v>CZ</v>
      </c>
      <c r="C1" s="377">
        <f>'T.0.1.'!B7</f>
        <v>2008</v>
      </c>
    </row>
    <row r="2" spans="1:7" ht="12.75">
      <c r="A2" s="271"/>
      <c r="B2" s="271"/>
      <c r="C2" s="271"/>
      <c r="G2" s="178"/>
    </row>
    <row r="3" spans="1:7" ht="18">
      <c r="A3" s="179" t="s">
        <v>578</v>
      </c>
      <c r="B3" s="178"/>
      <c r="C3" s="178"/>
      <c r="D3" s="178"/>
      <c r="E3" s="178"/>
      <c r="F3" s="178"/>
      <c r="G3" s="178"/>
    </row>
    <row r="5" spans="1:7" ht="15.75">
      <c r="A5" s="180" t="s">
        <v>482</v>
      </c>
      <c r="B5" s="178"/>
      <c r="C5" s="178"/>
      <c r="D5" s="178"/>
      <c r="E5" s="178"/>
      <c r="F5" s="178"/>
      <c r="G5" s="178"/>
    </row>
    <row r="6" spans="1:7" ht="15.75">
      <c r="A6" s="180"/>
      <c r="B6" s="178"/>
      <c r="C6" s="178"/>
      <c r="D6" s="178"/>
      <c r="E6" s="178"/>
      <c r="F6" s="178"/>
      <c r="G6" s="178"/>
    </row>
    <row r="7" spans="1:7" ht="41.25" customHeight="1">
      <c r="A7" s="671" t="s">
        <v>483</v>
      </c>
      <c r="B7" s="661" t="s">
        <v>13</v>
      </c>
      <c r="C7" s="661" t="s">
        <v>484</v>
      </c>
      <c r="D7" s="661" t="s">
        <v>34</v>
      </c>
      <c r="E7" s="647" t="s">
        <v>545</v>
      </c>
      <c r="F7" s="647" t="s">
        <v>36</v>
      </c>
      <c r="G7" s="647"/>
    </row>
    <row r="8" spans="1:7" ht="30.75" customHeight="1">
      <c r="A8" s="672"/>
      <c r="B8" s="649"/>
      <c r="C8" s="649"/>
      <c r="D8" s="649"/>
      <c r="E8" s="647"/>
      <c r="F8" s="355" t="s">
        <v>120</v>
      </c>
      <c r="G8" s="355" t="s">
        <v>44</v>
      </c>
    </row>
    <row r="9" spans="1:7" ht="12.75">
      <c r="A9" s="432" t="s">
        <v>27</v>
      </c>
      <c r="B9" s="391" t="s">
        <v>408</v>
      </c>
      <c r="C9" s="391" t="s">
        <v>408</v>
      </c>
      <c r="D9" s="391" t="s">
        <v>408</v>
      </c>
      <c r="E9" s="391" t="s">
        <v>408</v>
      </c>
      <c r="F9" s="433" t="s">
        <v>408</v>
      </c>
      <c r="G9" s="391" t="s">
        <v>408</v>
      </c>
    </row>
    <row r="10" spans="1:7" ht="12.75">
      <c r="A10" s="422" t="s">
        <v>10</v>
      </c>
      <c r="B10" s="228"/>
      <c r="C10" s="434"/>
      <c r="D10" s="434"/>
      <c r="E10" s="391"/>
      <c r="F10" s="433"/>
      <c r="G10" s="391"/>
    </row>
    <row r="12" ht="15.75">
      <c r="A12" s="180" t="s">
        <v>485</v>
      </c>
    </row>
    <row r="14" spans="1:7" ht="39.75" customHeight="1">
      <c r="A14" s="671" t="s">
        <v>483</v>
      </c>
      <c r="B14" s="661" t="s">
        <v>13</v>
      </c>
      <c r="C14" s="661" t="s">
        <v>484</v>
      </c>
      <c r="D14" s="661" t="s">
        <v>34</v>
      </c>
      <c r="E14" s="647" t="s">
        <v>545</v>
      </c>
      <c r="F14" s="647" t="s">
        <v>36</v>
      </c>
      <c r="G14" s="647"/>
    </row>
    <row r="15" spans="1:7" ht="31.5" customHeight="1">
      <c r="A15" s="672"/>
      <c r="B15" s="649"/>
      <c r="C15" s="649"/>
      <c r="D15" s="649"/>
      <c r="E15" s="647"/>
      <c r="F15" s="355" t="s">
        <v>120</v>
      </c>
      <c r="G15" s="355" t="s">
        <v>44</v>
      </c>
    </row>
    <row r="16" spans="1:7" ht="12.75">
      <c r="A16" s="435" t="s">
        <v>250</v>
      </c>
      <c r="B16" s="228">
        <v>396</v>
      </c>
      <c r="C16" s="228" t="s">
        <v>174</v>
      </c>
      <c r="D16" s="228"/>
      <c r="E16" s="436">
        <v>51161</v>
      </c>
      <c r="F16" s="436">
        <v>51161</v>
      </c>
      <c r="G16" s="228">
        <v>40929</v>
      </c>
    </row>
    <row r="17" spans="1:7" ht="12.75">
      <c r="A17" s="422" t="s">
        <v>10</v>
      </c>
      <c r="B17" s="228"/>
      <c r="C17" s="332"/>
      <c r="D17" s="332"/>
      <c r="E17" s="228"/>
      <c r="F17" s="228"/>
      <c r="G17" s="228"/>
    </row>
  </sheetData>
  <sheetProtection password="D208" sheet="1" selectLockedCells="1" selectUnlockedCells="1"/>
  <mergeCells count="12">
    <mergeCell ref="A7:A8"/>
    <mergeCell ref="B7:B8"/>
    <mergeCell ref="A14:A15"/>
    <mergeCell ref="B14:B15"/>
    <mergeCell ref="E7:E8"/>
    <mergeCell ref="F7:G7"/>
    <mergeCell ref="E14:E15"/>
    <mergeCell ref="F14:G14"/>
    <mergeCell ref="C14:C15"/>
    <mergeCell ref="D14:D15"/>
    <mergeCell ref="C7:C8"/>
    <mergeCell ref="D7:D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C66FF"/>
  </sheetPr>
  <dimension ref="A1:F21"/>
  <sheetViews>
    <sheetView zoomScale="75" zoomScaleNormal="75" zoomScalePageLayoutView="0" workbookViewId="0" topLeftCell="A1">
      <selection activeCell="J25" sqref="J25"/>
    </sheetView>
  </sheetViews>
  <sheetFormatPr defaultColWidth="9.00390625" defaultRowHeight="12.75"/>
  <cols>
    <col min="1" max="1" width="34.25390625" style="0" customWidth="1"/>
    <col min="2" max="2" width="11.625" style="0" customWidth="1"/>
    <col min="3" max="3" width="17.75390625" style="0" customWidth="1"/>
    <col min="4" max="4" width="12.125" style="0" customWidth="1"/>
    <col min="5" max="5" width="9.375" style="0" customWidth="1"/>
    <col min="6" max="6" width="10.25390625" style="0" customWidth="1"/>
  </cols>
  <sheetData>
    <row r="1" spans="1:3" ht="12.75">
      <c r="A1" s="375" t="str">
        <f>'T.0.1.'!B4</f>
        <v>Obj.1</v>
      </c>
      <c r="B1" s="376" t="str">
        <f>'T.0.1.'!B8</f>
        <v>CZ</v>
      </c>
      <c r="C1" s="377">
        <f>'T.0.1.'!B7</f>
        <v>2008</v>
      </c>
    </row>
    <row r="2" spans="1:6" ht="12.75">
      <c r="A2" s="271"/>
      <c r="B2" s="271"/>
      <c r="C2" s="271"/>
      <c r="F2" s="174"/>
    </row>
    <row r="3" ht="18">
      <c r="A3" s="188" t="s">
        <v>578</v>
      </c>
    </row>
    <row r="4" ht="18">
      <c r="A4" s="188"/>
    </row>
    <row r="5" spans="1:6" ht="15.75">
      <c r="A5" s="189" t="s">
        <v>486</v>
      </c>
      <c r="B5" s="174"/>
      <c r="C5" s="174"/>
      <c r="D5" s="174"/>
      <c r="E5" s="174"/>
      <c r="F5" s="174"/>
    </row>
    <row r="6" spans="1:6" ht="15.75">
      <c r="A6" s="189"/>
      <c r="B6" s="174"/>
      <c r="C6" s="174"/>
      <c r="D6" s="174"/>
      <c r="E6" s="174"/>
      <c r="F6" s="174"/>
    </row>
    <row r="7" spans="1:6" ht="45.75" customHeight="1">
      <c r="A7" s="674" t="s">
        <v>483</v>
      </c>
      <c r="B7" s="675" t="s">
        <v>13</v>
      </c>
      <c r="C7" s="675" t="s">
        <v>34</v>
      </c>
      <c r="D7" s="675" t="s">
        <v>546</v>
      </c>
      <c r="E7" s="673" t="s">
        <v>36</v>
      </c>
      <c r="F7" s="673"/>
    </row>
    <row r="8" spans="1:6" ht="30" customHeight="1">
      <c r="A8" s="674"/>
      <c r="B8" s="676"/>
      <c r="C8" s="676"/>
      <c r="D8" s="676"/>
      <c r="E8" s="353" t="s">
        <v>120</v>
      </c>
      <c r="F8" s="353" t="s">
        <v>44</v>
      </c>
    </row>
    <row r="9" spans="1:6" ht="12.75">
      <c r="A9" s="191" t="s">
        <v>487</v>
      </c>
      <c r="B9" s="192" t="s">
        <v>408</v>
      </c>
      <c r="C9" s="192" t="s">
        <v>408</v>
      </c>
      <c r="D9" s="192" t="s">
        <v>408</v>
      </c>
      <c r="E9" s="192" t="s">
        <v>408</v>
      </c>
      <c r="F9" s="192" t="s">
        <v>408</v>
      </c>
    </row>
    <row r="10" spans="1:6" ht="12.75">
      <c r="A10" s="191" t="s">
        <v>488</v>
      </c>
      <c r="B10" s="192" t="s">
        <v>408</v>
      </c>
      <c r="C10" s="192" t="s">
        <v>408</v>
      </c>
      <c r="D10" s="192" t="s">
        <v>408</v>
      </c>
      <c r="E10" s="192" t="s">
        <v>408</v>
      </c>
      <c r="F10" s="192" t="s">
        <v>408</v>
      </c>
    </row>
    <row r="11" spans="1:6" ht="12.75">
      <c r="A11" s="275" t="s">
        <v>595</v>
      </c>
      <c r="B11" s="192" t="s">
        <v>408</v>
      </c>
      <c r="C11" s="192" t="s">
        <v>408</v>
      </c>
      <c r="D11" s="192" t="s">
        <v>408</v>
      </c>
      <c r="E11" s="192" t="s">
        <v>408</v>
      </c>
      <c r="F11" s="192" t="s">
        <v>408</v>
      </c>
    </row>
    <row r="12" spans="1:6" ht="12.75">
      <c r="A12" s="190" t="s">
        <v>120</v>
      </c>
      <c r="B12" s="363">
        <f>SUM(B9:B10)</f>
        <v>0</v>
      </c>
      <c r="C12" s="363">
        <f>SUM(C9:C10)</f>
        <v>0</v>
      </c>
      <c r="D12" s="363">
        <f>SUM(D9:D10)</f>
        <v>0</v>
      </c>
      <c r="E12" s="363">
        <f>SUM(E9:E10)</f>
        <v>0</v>
      </c>
      <c r="F12" s="363">
        <f>SUM(F9:F10)</f>
        <v>0</v>
      </c>
    </row>
    <row r="13" spans="1:6" ht="12.75">
      <c r="A13" s="193" t="s">
        <v>10</v>
      </c>
      <c r="B13" s="176"/>
      <c r="C13" s="364"/>
      <c r="D13" s="192"/>
      <c r="E13" s="192"/>
      <c r="F13" s="192"/>
    </row>
    <row r="14" spans="1:6" ht="12.75">
      <c r="A14" s="194"/>
      <c r="B14" s="195"/>
      <c r="C14" s="195"/>
      <c r="D14" s="195"/>
      <c r="E14" s="195"/>
      <c r="F14" s="195"/>
    </row>
    <row r="15" spans="1:6" ht="12.75">
      <c r="A15" s="194"/>
      <c r="B15" s="195"/>
      <c r="C15" s="195"/>
      <c r="D15" s="195"/>
      <c r="E15" s="195"/>
      <c r="F15" s="195"/>
    </row>
    <row r="16" spans="1:6" ht="15.75">
      <c r="A16" s="189" t="s">
        <v>489</v>
      </c>
      <c r="B16" s="195"/>
      <c r="C16" s="195"/>
      <c r="D16" s="195"/>
      <c r="E16" s="195"/>
      <c r="F16" s="195"/>
    </row>
    <row r="17" spans="1:6" ht="12.75">
      <c r="A17" s="194"/>
      <c r="B17" s="195"/>
      <c r="C17" s="195"/>
      <c r="D17" s="195"/>
      <c r="E17" s="195"/>
      <c r="F17" s="195"/>
    </row>
    <row r="18" spans="1:6" ht="42" customHeight="1">
      <c r="A18" s="674" t="s">
        <v>483</v>
      </c>
      <c r="B18" s="675" t="s">
        <v>13</v>
      </c>
      <c r="C18" s="675" t="s">
        <v>34</v>
      </c>
      <c r="D18" s="675" t="s">
        <v>546</v>
      </c>
      <c r="E18" s="673" t="s">
        <v>36</v>
      </c>
      <c r="F18" s="673"/>
    </row>
    <row r="19" spans="1:6" ht="25.5">
      <c r="A19" s="674"/>
      <c r="B19" s="676"/>
      <c r="C19" s="676"/>
      <c r="D19" s="676"/>
      <c r="E19" s="353" t="s">
        <v>120</v>
      </c>
      <c r="F19" s="353" t="s">
        <v>44</v>
      </c>
    </row>
    <row r="20" spans="1:6" ht="12.75">
      <c r="A20" s="191" t="s">
        <v>292</v>
      </c>
      <c r="B20" s="192" t="s">
        <v>408</v>
      </c>
      <c r="C20" s="192" t="s">
        <v>408</v>
      </c>
      <c r="D20" s="192" t="s">
        <v>408</v>
      </c>
      <c r="E20" s="192" t="s">
        <v>408</v>
      </c>
      <c r="F20" s="192" t="s">
        <v>408</v>
      </c>
    </row>
    <row r="21" spans="1:6" ht="12.75">
      <c r="A21" s="193" t="s">
        <v>10</v>
      </c>
      <c r="B21" s="176"/>
      <c r="C21" s="362"/>
      <c r="D21" s="192"/>
      <c r="E21" s="192"/>
      <c r="F21" s="192"/>
    </row>
  </sheetData>
  <sheetProtection/>
  <mergeCells count="10">
    <mergeCell ref="E7:F7"/>
    <mergeCell ref="A18:A19"/>
    <mergeCell ref="B18:B19"/>
    <mergeCell ref="C18:C19"/>
    <mergeCell ref="D18:D19"/>
    <mergeCell ref="E18:F18"/>
    <mergeCell ref="A7:A8"/>
    <mergeCell ref="B7:B8"/>
    <mergeCell ref="C7:C8"/>
    <mergeCell ref="D7:D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C66FF"/>
  </sheetPr>
  <dimension ref="A1:F24"/>
  <sheetViews>
    <sheetView zoomScale="75" zoomScaleNormal="75" zoomScalePageLayoutView="0" workbookViewId="0" topLeftCell="A1">
      <selection activeCell="J25" sqref="J25"/>
    </sheetView>
  </sheetViews>
  <sheetFormatPr defaultColWidth="9.00390625" defaultRowHeight="12.75"/>
  <cols>
    <col min="1" max="1" width="34.375" style="0" customWidth="1"/>
    <col min="2" max="2" width="13.875" style="0" customWidth="1"/>
    <col min="3" max="3" width="12.00390625" style="0" customWidth="1"/>
    <col min="4" max="4" width="12.25390625" style="0" customWidth="1"/>
    <col min="6" max="6" width="11.375" style="0" customWidth="1"/>
  </cols>
  <sheetData>
    <row r="1" spans="1:3" ht="12.75">
      <c r="A1" s="375" t="str">
        <f>'T.0.1.'!B4</f>
        <v>Obj.1</v>
      </c>
      <c r="B1" s="376" t="str">
        <f>'T.0.1.'!B8</f>
        <v>CZ</v>
      </c>
      <c r="C1" s="377">
        <f>'T.0.1.'!B7</f>
        <v>2008</v>
      </c>
    </row>
    <row r="2" spans="1:6" ht="12.75">
      <c r="A2" s="271"/>
      <c r="B2" s="271"/>
      <c r="C2" s="271"/>
      <c r="F2" s="174"/>
    </row>
    <row r="3" ht="18">
      <c r="A3" s="188" t="s">
        <v>578</v>
      </c>
    </row>
    <row r="4" ht="18">
      <c r="A4" s="188"/>
    </row>
    <row r="5" spans="1:6" ht="15.75">
      <c r="A5" s="189" t="s">
        <v>490</v>
      </c>
      <c r="B5" s="174"/>
      <c r="C5" s="174"/>
      <c r="D5" s="174"/>
      <c r="E5" s="174"/>
      <c r="F5" s="174"/>
    </row>
    <row r="6" spans="1:6" ht="15.75">
      <c r="A6" s="189"/>
      <c r="B6" s="174"/>
      <c r="C6" s="174"/>
      <c r="D6" s="174"/>
      <c r="E6" s="174"/>
      <c r="F6" s="174"/>
    </row>
    <row r="7" spans="1:6" ht="39" customHeight="1">
      <c r="A7" s="675" t="s">
        <v>483</v>
      </c>
      <c r="B7" s="675" t="s">
        <v>13</v>
      </c>
      <c r="C7" s="675" t="s">
        <v>34</v>
      </c>
      <c r="D7" s="675" t="s">
        <v>546</v>
      </c>
      <c r="E7" s="674" t="s">
        <v>36</v>
      </c>
      <c r="F7" s="674"/>
    </row>
    <row r="8" spans="1:6" ht="25.5">
      <c r="A8" s="676"/>
      <c r="B8" s="676"/>
      <c r="C8" s="676"/>
      <c r="D8" s="676"/>
      <c r="E8" s="353" t="s">
        <v>120</v>
      </c>
      <c r="F8" s="353" t="s">
        <v>44</v>
      </c>
    </row>
    <row r="9" spans="1:6" ht="12.75">
      <c r="A9" s="221" t="s">
        <v>120</v>
      </c>
      <c r="B9" s="354">
        <f>SUM(B11:B14)</f>
        <v>0</v>
      </c>
      <c r="C9" s="354">
        <f>SUM(C11:C14)</f>
        <v>0</v>
      </c>
      <c r="D9" s="354">
        <f>SUM(D11:D14)</f>
        <v>0</v>
      </c>
      <c r="E9" s="354">
        <f>SUM(E11:E14)</f>
        <v>0</v>
      </c>
      <c r="F9" s="354">
        <f>SUM(F11:F14)</f>
        <v>0</v>
      </c>
    </row>
    <row r="10" spans="1:6" ht="19.5" customHeight="1">
      <c r="A10" s="196" t="s">
        <v>491</v>
      </c>
      <c r="B10" s="197"/>
      <c r="C10" s="198"/>
      <c r="D10" s="198"/>
      <c r="E10" s="198"/>
      <c r="F10" s="198"/>
    </row>
    <row r="11" spans="1:6" ht="12.75">
      <c r="A11" s="199"/>
      <c r="B11" s="192" t="s">
        <v>408</v>
      </c>
      <c r="C11" s="192" t="s">
        <v>408</v>
      </c>
      <c r="D11" s="192" t="s">
        <v>408</v>
      </c>
      <c r="E11" s="192" t="s">
        <v>408</v>
      </c>
      <c r="F11" s="192" t="s">
        <v>408</v>
      </c>
    </row>
    <row r="12" spans="1:6" ht="12.75">
      <c r="A12" s="200"/>
      <c r="B12" s="192" t="s">
        <v>408</v>
      </c>
      <c r="C12" s="192" t="s">
        <v>408</v>
      </c>
      <c r="D12" s="192" t="s">
        <v>408</v>
      </c>
      <c r="E12" s="192" t="s">
        <v>408</v>
      </c>
      <c r="F12" s="192" t="s">
        <v>408</v>
      </c>
    </row>
    <row r="13" spans="1:6" ht="12.75">
      <c r="A13" s="200"/>
      <c r="B13" s="192" t="s">
        <v>408</v>
      </c>
      <c r="C13" s="192" t="s">
        <v>408</v>
      </c>
      <c r="D13" s="192" t="s">
        <v>408</v>
      </c>
      <c r="E13" s="192" t="s">
        <v>408</v>
      </c>
      <c r="F13" s="192" t="s">
        <v>408</v>
      </c>
    </row>
    <row r="14" spans="1:6" ht="12.75">
      <c r="A14" s="201" t="s">
        <v>11</v>
      </c>
      <c r="B14" s="192" t="s">
        <v>408</v>
      </c>
      <c r="C14" s="192" t="s">
        <v>408</v>
      </c>
      <c r="D14" s="192" t="s">
        <v>408</v>
      </c>
      <c r="E14" s="192" t="s">
        <v>408</v>
      </c>
      <c r="F14" s="192" t="s">
        <v>408</v>
      </c>
    </row>
    <row r="15" spans="1:6" ht="12.75">
      <c r="A15" s="193" t="s">
        <v>38</v>
      </c>
      <c r="B15" s="176"/>
      <c r="C15" s="362"/>
      <c r="D15" s="192"/>
      <c r="E15" s="192"/>
      <c r="F15" s="192"/>
    </row>
    <row r="17" spans="1:6" ht="15.75">
      <c r="A17" s="189" t="s">
        <v>492</v>
      </c>
      <c r="B17" s="174"/>
      <c r="C17" s="174"/>
      <c r="D17" s="174"/>
      <c r="E17" s="174"/>
      <c r="F17" s="174"/>
    </row>
    <row r="18" spans="1:6" ht="15.75">
      <c r="A18" s="189"/>
      <c r="B18" s="174"/>
      <c r="C18" s="174"/>
      <c r="D18" s="174"/>
      <c r="E18" s="174"/>
      <c r="F18" s="174"/>
    </row>
    <row r="19" spans="1:6" ht="40.5" customHeight="1">
      <c r="A19" s="675" t="s">
        <v>483</v>
      </c>
      <c r="B19" s="675" t="s">
        <v>493</v>
      </c>
      <c r="C19" s="674" t="s">
        <v>34</v>
      </c>
      <c r="D19" s="674" t="s">
        <v>547</v>
      </c>
      <c r="E19" s="674" t="s">
        <v>36</v>
      </c>
      <c r="F19" s="674"/>
    </row>
    <row r="20" spans="1:6" ht="25.5">
      <c r="A20" s="676"/>
      <c r="B20" s="676"/>
      <c r="C20" s="674"/>
      <c r="D20" s="674"/>
      <c r="E20" s="353" t="s">
        <v>120</v>
      </c>
      <c r="F20" s="353" t="s">
        <v>44</v>
      </c>
    </row>
    <row r="21" spans="1:6" ht="12.75">
      <c r="A21" s="202" t="s">
        <v>494</v>
      </c>
      <c r="B21" s="192" t="s">
        <v>408</v>
      </c>
      <c r="C21" s="192" t="s">
        <v>408</v>
      </c>
      <c r="D21" s="192" t="s">
        <v>408</v>
      </c>
      <c r="E21" s="192" t="s">
        <v>408</v>
      </c>
      <c r="F21" s="192" t="s">
        <v>408</v>
      </c>
    </row>
    <row r="22" spans="1:6" ht="23.25" customHeight="1">
      <c r="A22" s="196" t="s">
        <v>495</v>
      </c>
      <c r="B22" s="192" t="s">
        <v>408</v>
      </c>
      <c r="C22" s="192" t="s">
        <v>408</v>
      </c>
      <c r="D22" s="192" t="s">
        <v>408</v>
      </c>
      <c r="E22" s="192" t="s">
        <v>408</v>
      </c>
      <c r="F22" s="192" t="s">
        <v>408</v>
      </c>
    </row>
    <row r="23" spans="1:6" ht="12.75">
      <c r="A23" s="365" t="s">
        <v>120</v>
      </c>
      <c r="B23" s="363">
        <f>SUM(B21:B22)</f>
        <v>0</v>
      </c>
      <c r="C23" s="363">
        <f>SUM(C21:C22)</f>
        <v>0</v>
      </c>
      <c r="D23" s="363">
        <f>SUM(D21:D22)</f>
        <v>0</v>
      </c>
      <c r="E23" s="363">
        <f>SUM(E21:E22)</f>
        <v>0</v>
      </c>
      <c r="F23" s="363">
        <f>SUM(F21:F22)</f>
        <v>0</v>
      </c>
    </row>
    <row r="24" spans="1:6" ht="12.75">
      <c r="A24" s="193" t="s">
        <v>38</v>
      </c>
      <c r="B24" s="176"/>
      <c r="C24" s="362"/>
      <c r="D24" s="192"/>
      <c r="E24" s="192"/>
      <c r="F24" s="192"/>
    </row>
  </sheetData>
  <sheetProtection/>
  <mergeCells count="10">
    <mergeCell ref="E7:F7"/>
    <mergeCell ref="A19:A20"/>
    <mergeCell ref="B19:B20"/>
    <mergeCell ref="C19:C20"/>
    <mergeCell ref="D19:D20"/>
    <mergeCell ref="E19:F19"/>
    <mergeCell ref="A7:A8"/>
    <mergeCell ref="B7:B8"/>
    <mergeCell ref="C7:C8"/>
    <mergeCell ref="D7:D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FF"/>
  </sheetPr>
  <dimension ref="A1:F27"/>
  <sheetViews>
    <sheetView zoomScale="75" zoomScaleNormal="75" zoomScalePageLayoutView="0" workbookViewId="0" topLeftCell="A4">
      <selection activeCell="D25" sqref="D25"/>
    </sheetView>
  </sheetViews>
  <sheetFormatPr defaultColWidth="9.00390625" defaultRowHeight="12.75"/>
  <cols>
    <col min="1" max="1" width="31.25390625" style="177" customWidth="1"/>
    <col min="2" max="2" width="13.875" style="177" customWidth="1"/>
    <col min="3" max="3" width="15.125" style="177" customWidth="1"/>
    <col min="4" max="4" width="10.875" style="177" customWidth="1"/>
    <col min="5" max="5" width="9.125" style="177" customWidth="1"/>
    <col min="6" max="6" width="11.125" style="177" customWidth="1"/>
    <col min="7" max="16384" width="9.125" style="177" customWidth="1"/>
  </cols>
  <sheetData>
    <row r="1" spans="1:3" ht="12.75">
      <c r="A1" s="383" t="str">
        <f>'T.0.1.'!B4</f>
        <v>Obj.1</v>
      </c>
      <c r="B1" s="384" t="str">
        <f>'T.0.1.'!B8</f>
        <v>CZ</v>
      </c>
      <c r="C1" s="377">
        <f>'T.0.1.'!B7</f>
        <v>2008</v>
      </c>
    </row>
    <row r="2" spans="1:6" ht="12.75">
      <c r="A2" s="271"/>
      <c r="B2" s="271"/>
      <c r="C2" s="271"/>
      <c r="F2" s="178"/>
    </row>
    <row r="3" ht="18">
      <c r="A3" s="179" t="s">
        <v>578</v>
      </c>
    </row>
    <row r="4" ht="18">
      <c r="A4" s="179"/>
    </row>
    <row r="5" spans="1:6" ht="15.75">
      <c r="A5" s="437" t="s">
        <v>496</v>
      </c>
      <c r="B5" s="437"/>
      <c r="C5" s="437"/>
      <c r="D5" s="437"/>
      <c r="E5" s="437"/>
      <c r="F5" s="437"/>
    </row>
    <row r="6" spans="1:6" ht="15.75">
      <c r="A6" s="180"/>
      <c r="B6" s="178"/>
      <c r="C6" s="178"/>
      <c r="D6" s="178"/>
      <c r="E6" s="178"/>
      <c r="F6" s="178"/>
    </row>
    <row r="7" spans="1:6" ht="36.75" customHeight="1">
      <c r="A7" s="661" t="s">
        <v>483</v>
      </c>
      <c r="B7" s="661" t="s">
        <v>13</v>
      </c>
      <c r="C7" s="661" t="s">
        <v>591</v>
      </c>
      <c r="D7" s="661" t="s">
        <v>592</v>
      </c>
      <c r="E7" s="647" t="s">
        <v>36</v>
      </c>
      <c r="F7" s="647"/>
    </row>
    <row r="8" spans="1:6" ht="25.5">
      <c r="A8" s="649"/>
      <c r="B8" s="649"/>
      <c r="C8" s="649"/>
      <c r="D8" s="649"/>
      <c r="E8" s="355" t="s">
        <v>120</v>
      </c>
      <c r="F8" s="355" t="s">
        <v>44</v>
      </c>
    </row>
    <row r="9" spans="1:6" ht="12.75">
      <c r="A9" s="256" t="s">
        <v>120</v>
      </c>
      <c r="B9" s="313">
        <f>SUM(B11:B14)</f>
        <v>70</v>
      </c>
      <c r="C9" s="313">
        <f>SUM(C11:C14)</f>
        <v>0</v>
      </c>
      <c r="D9" s="313">
        <f>SUM(D11:D14)</f>
        <v>0</v>
      </c>
      <c r="E9" s="313">
        <f>SUM(E11:E14)</f>
        <v>2274</v>
      </c>
      <c r="F9" s="313">
        <f>SUM(F11:F14)</f>
        <v>1590</v>
      </c>
    </row>
    <row r="10" spans="1:6" ht="27" customHeight="1">
      <c r="A10" s="256" t="s">
        <v>491</v>
      </c>
      <c r="B10" s="438"/>
      <c r="C10" s="439"/>
      <c r="D10" s="439"/>
      <c r="E10" s="439"/>
      <c r="F10" s="439"/>
    </row>
    <row r="11" spans="1:6" ht="12.75">
      <c r="A11" s="440" t="s">
        <v>497</v>
      </c>
      <c r="B11" s="228">
        <v>61</v>
      </c>
      <c r="C11" s="228"/>
      <c r="D11" s="228"/>
      <c r="E11" s="228">
        <v>1951</v>
      </c>
      <c r="F11" s="228">
        <v>1365</v>
      </c>
    </row>
    <row r="12" spans="1:6" ht="33.75" customHeight="1">
      <c r="A12" s="441" t="s">
        <v>498</v>
      </c>
      <c r="B12" s="442">
        <v>4</v>
      </c>
      <c r="C12" s="228"/>
      <c r="D12" s="228"/>
      <c r="E12" s="228">
        <v>161</v>
      </c>
      <c r="F12" s="228">
        <v>112</v>
      </c>
    </row>
    <row r="13" spans="1:6" ht="24.75" customHeight="1">
      <c r="A13" s="441" t="s">
        <v>499</v>
      </c>
      <c r="B13" s="228">
        <v>5</v>
      </c>
      <c r="C13" s="228"/>
      <c r="D13" s="228"/>
      <c r="E13" s="228">
        <v>162</v>
      </c>
      <c r="F13" s="228">
        <v>113</v>
      </c>
    </row>
    <row r="14" spans="1:6" ht="12.75">
      <c r="A14" s="256" t="s">
        <v>11</v>
      </c>
      <c r="B14" s="400" t="s">
        <v>408</v>
      </c>
      <c r="C14" s="400" t="s">
        <v>408</v>
      </c>
      <c r="D14" s="400" t="s">
        <v>408</v>
      </c>
      <c r="E14" s="400" t="s">
        <v>408</v>
      </c>
      <c r="F14" s="400" t="s">
        <v>408</v>
      </c>
    </row>
    <row r="15" spans="1:6" ht="12.75">
      <c r="A15" s="257" t="s">
        <v>38</v>
      </c>
      <c r="B15" s="228"/>
      <c r="C15" s="332"/>
      <c r="D15" s="228"/>
      <c r="E15" s="228"/>
      <c r="F15" s="228"/>
    </row>
    <row r="17" spans="1:6" ht="15.75">
      <c r="A17" s="180" t="s">
        <v>500</v>
      </c>
      <c r="B17" s="178"/>
      <c r="C17" s="178"/>
      <c r="D17" s="178"/>
      <c r="E17" s="178"/>
      <c r="F17" s="178"/>
    </row>
    <row r="18" spans="1:6" ht="15.75">
      <c r="A18" s="180"/>
      <c r="B18" s="178"/>
      <c r="C18" s="178"/>
      <c r="D18" s="178"/>
      <c r="E18" s="178"/>
      <c r="F18" s="178"/>
    </row>
    <row r="19" spans="1:6" ht="43.5" customHeight="1">
      <c r="A19" s="661" t="s">
        <v>483</v>
      </c>
      <c r="B19" s="661" t="s">
        <v>493</v>
      </c>
      <c r="C19" s="647" t="s">
        <v>593</v>
      </c>
      <c r="D19" s="647" t="s">
        <v>592</v>
      </c>
      <c r="E19" s="677" t="s">
        <v>36</v>
      </c>
      <c r="F19" s="677"/>
    </row>
    <row r="20" spans="1:6" ht="25.5">
      <c r="A20" s="649"/>
      <c r="B20" s="649"/>
      <c r="C20" s="647"/>
      <c r="D20" s="647"/>
      <c r="E20" s="355" t="s">
        <v>120</v>
      </c>
      <c r="F20" s="355" t="s">
        <v>44</v>
      </c>
    </row>
    <row r="21" spans="1:6" ht="12.75">
      <c r="A21" s="256" t="s">
        <v>120</v>
      </c>
      <c r="B21" s="287">
        <f>SUM(B23:B26)</f>
        <v>158</v>
      </c>
      <c r="C21" s="287">
        <f>SUM(C23:C26)</f>
        <v>0</v>
      </c>
      <c r="D21" s="287">
        <f>SUM(D23:D26)</f>
        <v>28051</v>
      </c>
      <c r="E21" s="287">
        <f>SUM(E23:E26)</f>
        <v>28051</v>
      </c>
      <c r="F21" s="287">
        <f>SUM(F23:F26)</f>
        <v>21046</v>
      </c>
    </row>
    <row r="22" spans="1:6" ht="21" customHeight="1">
      <c r="A22" s="256" t="s">
        <v>491</v>
      </c>
      <c r="B22" s="438"/>
      <c r="C22" s="439"/>
      <c r="D22" s="439"/>
      <c r="E22" s="439"/>
      <c r="F22" s="439"/>
    </row>
    <row r="23" spans="1:6" ht="12.75">
      <c r="A23" s="440" t="s">
        <v>501</v>
      </c>
      <c r="B23" s="228">
        <v>33</v>
      </c>
      <c r="C23" s="228"/>
      <c r="D23" s="228">
        <v>8039</v>
      </c>
      <c r="E23" s="228">
        <v>8039</v>
      </c>
      <c r="F23" s="228">
        <v>6031</v>
      </c>
    </row>
    <row r="24" spans="1:6" ht="33" customHeight="1">
      <c r="A24" s="441" t="s">
        <v>502</v>
      </c>
      <c r="B24" s="442">
        <v>125</v>
      </c>
      <c r="C24" s="228"/>
      <c r="D24" s="228">
        <v>20012</v>
      </c>
      <c r="E24" s="228">
        <v>20012</v>
      </c>
      <c r="F24" s="228">
        <v>15015</v>
      </c>
    </row>
    <row r="25" spans="1:6" ht="12.75">
      <c r="A25" s="441"/>
      <c r="B25" s="400" t="s">
        <v>408</v>
      </c>
      <c r="C25" s="400" t="s">
        <v>408</v>
      </c>
      <c r="D25" s="400" t="s">
        <v>408</v>
      </c>
      <c r="E25" s="400" t="s">
        <v>408</v>
      </c>
      <c r="F25" s="400" t="s">
        <v>408</v>
      </c>
    </row>
    <row r="26" spans="1:6" ht="12.75">
      <c r="A26" s="256" t="s">
        <v>11</v>
      </c>
      <c r="B26" s="400" t="s">
        <v>408</v>
      </c>
      <c r="C26" s="400" t="s">
        <v>408</v>
      </c>
      <c r="D26" s="400" t="s">
        <v>408</v>
      </c>
      <c r="E26" s="400" t="s">
        <v>408</v>
      </c>
      <c r="F26" s="400" t="s">
        <v>408</v>
      </c>
    </row>
    <row r="27" spans="1:6" ht="12.75">
      <c r="A27" s="257" t="s">
        <v>38</v>
      </c>
      <c r="B27" s="228"/>
      <c r="C27" s="332"/>
      <c r="D27" s="228"/>
      <c r="E27" s="228"/>
      <c r="F27" s="228"/>
    </row>
  </sheetData>
  <sheetProtection password="D208" sheet="1" selectLockedCells="1" selectUnlockedCells="1"/>
  <mergeCells count="10">
    <mergeCell ref="E7:F7"/>
    <mergeCell ref="A19:A20"/>
    <mergeCell ref="B19:B20"/>
    <mergeCell ref="C19:C20"/>
    <mergeCell ref="D19:D20"/>
    <mergeCell ref="E19:F19"/>
    <mergeCell ref="A7:A8"/>
    <mergeCell ref="B7:B8"/>
    <mergeCell ref="C7:C8"/>
    <mergeCell ref="D7:D8"/>
  </mergeCells>
  <printOptions/>
  <pageMargins left="0.787401575" right="0.29" top="0.57" bottom="0.44" header="0.4921259845" footer="0.492125984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FF"/>
  </sheetPr>
  <dimension ref="A1:H24"/>
  <sheetViews>
    <sheetView zoomScale="75" zoomScaleNormal="75" zoomScalePageLayoutView="0" workbookViewId="0" topLeftCell="A1">
      <selection activeCell="F9" sqref="F9"/>
    </sheetView>
  </sheetViews>
  <sheetFormatPr defaultColWidth="9.00390625" defaultRowHeight="12.75"/>
  <cols>
    <col min="1" max="1" width="34.125" style="177" customWidth="1"/>
    <col min="2" max="2" width="12.875" style="177" customWidth="1"/>
    <col min="3" max="3" width="14.625" style="177" customWidth="1"/>
    <col min="4" max="4" width="10.625" style="177" customWidth="1"/>
    <col min="5" max="5" width="9.125" style="177" customWidth="1"/>
    <col min="6" max="6" width="10.625" style="177" customWidth="1"/>
    <col min="7" max="16384" width="9.125" style="177" customWidth="1"/>
  </cols>
  <sheetData>
    <row r="1" spans="1:3" ht="12.75">
      <c r="A1" s="383" t="str">
        <f>'T.0.1.'!B4</f>
        <v>Obj.1</v>
      </c>
      <c r="B1" s="384" t="str">
        <f>'T.0.1.'!B8</f>
        <v>CZ</v>
      </c>
      <c r="C1" s="377">
        <f>'T.0.1.'!B7</f>
        <v>2008</v>
      </c>
    </row>
    <row r="2" spans="1:6" ht="12.75">
      <c r="A2" s="271"/>
      <c r="B2" s="271"/>
      <c r="C2" s="271"/>
      <c r="F2" s="178"/>
    </row>
    <row r="3" ht="18">
      <c r="A3" s="179" t="s">
        <v>578</v>
      </c>
    </row>
    <row r="4" ht="18">
      <c r="A4" s="179"/>
    </row>
    <row r="5" spans="1:6" ht="15.75">
      <c r="A5" s="180" t="s">
        <v>503</v>
      </c>
      <c r="B5" s="178"/>
      <c r="C5" s="178"/>
      <c r="D5" s="178"/>
      <c r="E5" s="178"/>
      <c r="F5" s="178"/>
    </row>
    <row r="6" spans="1:6" ht="15.75">
      <c r="A6" s="180"/>
      <c r="B6" s="178"/>
      <c r="C6" s="178"/>
      <c r="D6" s="178"/>
      <c r="E6" s="178"/>
      <c r="F6" s="178"/>
    </row>
    <row r="7" spans="1:6" ht="44.25" customHeight="1">
      <c r="A7" s="661" t="s">
        <v>483</v>
      </c>
      <c r="B7" s="661" t="s">
        <v>13</v>
      </c>
      <c r="C7" s="661" t="s">
        <v>34</v>
      </c>
      <c r="D7" s="661" t="s">
        <v>35</v>
      </c>
      <c r="E7" s="677" t="s">
        <v>36</v>
      </c>
      <c r="F7" s="677"/>
    </row>
    <row r="8" spans="1:8" ht="25.5">
      <c r="A8" s="649"/>
      <c r="B8" s="649"/>
      <c r="C8" s="649"/>
      <c r="D8" s="649"/>
      <c r="E8" s="355" t="s">
        <v>120</v>
      </c>
      <c r="F8" s="355" t="s">
        <v>44</v>
      </c>
      <c r="G8" s="417"/>
      <c r="H8" s="417"/>
    </row>
    <row r="9" spans="1:8" ht="12.75">
      <c r="A9" s="256" t="s">
        <v>120</v>
      </c>
      <c r="B9" s="313">
        <f>SUM(B11:B14)</f>
        <v>59</v>
      </c>
      <c r="C9" s="313">
        <f>SUM(C11:C14)</f>
        <v>0</v>
      </c>
      <c r="D9" s="313">
        <f>SUM(D11:D14)</f>
        <v>4823</v>
      </c>
      <c r="E9" s="313">
        <f>SUM(E11:E14)</f>
        <v>4823</v>
      </c>
      <c r="F9" s="313">
        <f>SUM(F11:F14)</f>
        <v>3858</v>
      </c>
      <c r="G9" s="417"/>
      <c r="H9" s="417"/>
    </row>
    <row r="10" spans="1:8" ht="25.5" customHeight="1">
      <c r="A10" s="256" t="s">
        <v>491</v>
      </c>
      <c r="B10" s="438"/>
      <c r="C10" s="439"/>
      <c r="D10" s="439"/>
      <c r="E10" s="439"/>
      <c r="F10" s="439"/>
      <c r="G10" s="417"/>
      <c r="H10" s="417"/>
    </row>
    <row r="11" spans="1:8" ht="12.75">
      <c r="A11" s="443" t="s">
        <v>504</v>
      </c>
      <c r="B11" s="228">
        <v>3</v>
      </c>
      <c r="C11" s="228"/>
      <c r="D11" s="228">
        <v>239</v>
      </c>
      <c r="E11" s="228">
        <v>239</v>
      </c>
      <c r="F11" s="228">
        <v>190</v>
      </c>
      <c r="G11" s="417"/>
      <c r="H11" s="417"/>
    </row>
    <row r="12" spans="1:8" ht="21.75" customHeight="1">
      <c r="A12" s="441" t="s">
        <v>505</v>
      </c>
      <c r="B12" s="442">
        <v>56</v>
      </c>
      <c r="C12" s="228"/>
      <c r="D12" s="228">
        <v>4584</v>
      </c>
      <c r="E12" s="228">
        <v>4584</v>
      </c>
      <c r="F12" s="228">
        <v>3668</v>
      </c>
      <c r="G12" s="417"/>
      <c r="H12" s="417"/>
    </row>
    <row r="13" spans="1:8" ht="12.75">
      <c r="A13" s="441"/>
      <c r="B13" s="400" t="s">
        <v>408</v>
      </c>
      <c r="C13" s="400" t="s">
        <v>408</v>
      </c>
      <c r="D13" s="400" t="s">
        <v>408</v>
      </c>
      <c r="E13" s="400" t="s">
        <v>408</v>
      </c>
      <c r="F13" s="400" t="s">
        <v>408</v>
      </c>
      <c r="G13" s="417"/>
      <c r="H13" s="417"/>
    </row>
    <row r="14" spans="1:8" ht="12.75">
      <c r="A14" s="256" t="s">
        <v>11</v>
      </c>
      <c r="B14" s="400" t="s">
        <v>408</v>
      </c>
      <c r="C14" s="400" t="s">
        <v>408</v>
      </c>
      <c r="D14" s="400" t="s">
        <v>408</v>
      </c>
      <c r="E14" s="400" t="s">
        <v>408</v>
      </c>
      <c r="F14" s="400" t="s">
        <v>408</v>
      </c>
      <c r="G14" s="417"/>
      <c r="H14" s="417"/>
    </row>
    <row r="15" spans="1:8" ht="12.75">
      <c r="A15" s="257" t="s">
        <v>38</v>
      </c>
      <c r="B15" s="228"/>
      <c r="C15" s="332"/>
      <c r="D15" s="228"/>
      <c r="E15" s="228"/>
      <c r="F15" s="228"/>
      <c r="G15" s="417"/>
      <c r="H15" s="417"/>
    </row>
    <row r="17" spans="1:6" ht="15.75">
      <c r="A17" s="180" t="s">
        <v>506</v>
      </c>
      <c r="B17" s="178"/>
      <c r="C17" s="178"/>
      <c r="D17" s="178"/>
      <c r="E17" s="178"/>
      <c r="F17" s="178"/>
    </row>
    <row r="18" spans="1:6" ht="15.75">
      <c r="A18" s="180"/>
      <c r="B18" s="178"/>
      <c r="C18" s="178"/>
      <c r="D18" s="178"/>
      <c r="E18" s="178"/>
      <c r="F18" s="178"/>
    </row>
    <row r="19" spans="1:6" ht="45.75" customHeight="1">
      <c r="A19" s="661" t="s">
        <v>483</v>
      </c>
      <c r="B19" s="661" t="s">
        <v>13</v>
      </c>
      <c r="C19" s="647" t="s">
        <v>34</v>
      </c>
      <c r="D19" s="647" t="s">
        <v>35</v>
      </c>
      <c r="E19" s="677" t="s">
        <v>36</v>
      </c>
      <c r="F19" s="677"/>
    </row>
    <row r="20" spans="1:6" ht="25.5">
      <c r="A20" s="649"/>
      <c r="B20" s="649"/>
      <c r="C20" s="647"/>
      <c r="D20" s="647"/>
      <c r="E20" s="355" t="s">
        <v>120</v>
      </c>
      <c r="F20" s="355" t="s">
        <v>44</v>
      </c>
    </row>
    <row r="21" spans="1:6" ht="12.75">
      <c r="A21" s="444" t="s">
        <v>507</v>
      </c>
      <c r="B21" s="400" t="s">
        <v>408</v>
      </c>
      <c r="C21" s="400" t="s">
        <v>408</v>
      </c>
      <c r="D21" s="400" t="s">
        <v>408</v>
      </c>
      <c r="E21" s="400" t="s">
        <v>408</v>
      </c>
      <c r="F21" s="400" t="s">
        <v>408</v>
      </c>
    </row>
    <row r="22" spans="1:6" ht="12.75">
      <c r="A22" s="444" t="s">
        <v>508</v>
      </c>
      <c r="B22" s="400" t="s">
        <v>408</v>
      </c>
      <c r="C22" s="400" t="s">
        <v>408</v>
      </c>
      <c r="D22" s="400" t="s">
        <v>408</v>
      </c>
      <c r="E22" s="400" t="s">
        <v>408</v>
      </c>
      <c r="F22" s="400" t="s">
        <v>408</v>
      </c>
    </row>
    <row r="23" spans="1:6" ht="12.75">
      <c r="A23" s="444" t="s">
        <v>120</v>
      </c>
      <c r="B23" s="287">
        <f>SUM(B21:B22)</f>
        <v>0</v>
      </c>
      <c r="C23" s="287">
        <f>SUM(C21:C22)</f>
        <v>0</v>
      </c>
      <c r="D23" s="287">
        <f>SUM(D21:D22)</f>
        <v>0</v>
      </c>
      <c r="E23" s="287">
        <f>SUM(E21:E22)</f>
        <v>0</v>
      </c>
      <c r="F23" s="287">
        <f>SUM(F21:F22)</f>
        <v>0</v>
      </c>
    </row>
    <row r="24" spans="1:6" ht="12.75">
      <c r="A24" s="257" t="s">
        <v>38</v>
      </c>
      <c r="B24" s="228"/>
      <c r="C24" s="332"/>
      <c r="D24" s="400"/>
      <c r="E24" s="400"/>
      <c r="F24" s="400"/>
    </row>
  </sheetData>
  <sheetProtection password="D208" sheet="1" selectLockedCells="1" selectUnlockedCells="1"/>
  <mergeCells count="10">
    <mergeCell ref="E7:F7"/>
    <mergeCell ref="A19:A20"/>
    <mergeCell ref="B19:B20"/>
    <mergeCell ref="C19:C20"/>
    <mergeCell ref="D19:D20"/>
    <mergeCell ref="E19:F19"/>
    <mergeCell ref="A7:A8"/>
    <mergeCell ref="B7:B8"/>
    <mergeCell ref="C7:C8"/>
    <mergeCell ref="D7:D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CC66FF"/>
  </sheetPr>
  <dimension ref="A1:J28"/>
  <sheetViews>
    <sheetView zoomScale="75" zoomScaleNormal="75" zoomScalePageLayoutView="0" workbookViewId="0" topLeftCell="A1">
      <selection activeCell="J25" sqref="J25"/>
    </sheetView>
  </sheetViews>
  <sheetFormatPr defaultColWidth="9.00390625" defaultRowHeight="12.75"/>
  <cols>
    <col min="1" max="1" width="36.875" style="0" customWidth="1"/>
    <col min="2" max="2" width="14.625" style="0" customWidth="1"/>
    <col min="3" max="3" width="12.75390625" style="0" customWidth="1"/>
    <col min="4" max="4" width="12.625" style="0" customWidth="1"/>
    <col min="5" max="5" width="10.75390625" style="0" customWidth="1"/>
    <col min="7" max="7" width="11.75390625" style="0" customWidth="1"/>
  </cols>
  <sheetData>
    <row r="1" spans="1:3" ht="12.75">
      <c r="A1" s="375" t="str">
        <f>'T.0.1.'!B4</f>
        <v>Obj.1</v>
      </c>
      <c r="B1" s="376" t="str">
        <f>'T.0.1.'!B8</f>
        <v>CZ</v>
      </c>
      <c r="C1" s="377">
        <f>'T.0.1.'!B7</f>
        <v>2008</v>
      </c>
    </row>
    <row r="2" spans="1:10" ht="12.75">
      <c r="A2" s="271"/>
      <c r="B2" s="271"/>
      <c r="C2" s="271"/>
      <c r="D2" s="174"/>
      <c r="E2" s="174"/>
      <c r="F2" s="174"/>
      <c r="G2" s="174"/>
      <c r="H2" s="174"/>
      <c r="I2" s="174"/>
      <c r="J2" s="174"/>
    </row>
    <row r="3" spans="1:10" ht="18">
      <c r="A3" s="188" t="s">
        <v>578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0" ht="18">
      <c r="A4" s="188"/>
      <c r="B4" s="174"/>
      <c r="C4" s="174"/>
      <c r="D4" s="174"/>
      <c r="E4" s="174"/>
      <c r="F4" s="174"/>
      <c r="G4" s="174"/>
      <c r="H4" s="174"/>
      <c r="I4" s="174"/>
      <c r="J4" s="174"/>
    </row>
    <row r="5" spans="1:7" ht="15.75">
      <c r="A5" s="203" t="s">
        <v>509</v>
      </c>
      <c r="B5" s="203"/>
      <c r="C5" s="203"/>
      <c r="D5" s="203"/>
      <c r="E5" s="203"/>
      <c r="F5" s="203"/>
      <c r="G5" s="203"/>
    </row>
    <row r="6" spans="1:7" ht="15.75">
      <c r="A6" s="189"/>
      <c r="B6" s="174"/>
      <c r="C6" s="174"/>
      <c r="D6" s="174"/>
      <c r="E6" s="174"/>
      <c r="F6" s="174"/>
      <c r="G6" s="174"/>
    </row>
    <row r="7" spans="1:7" ht="39.75" customHeight="1">
      <c r="A7" s="678" t="s">
        <v>483</v>
      </c>
      <c r="B7" s="675" t="s">
        <v>13</v>
      </c>
      <c r="C7" s="675" t="s">
        <v>484</v>
      </c>
      <c r="D7" s="675" t="s">
        <v>34</v>
      </c>
      <c r="E7" s="674" t="s">
        <v>35</v>
      </c>
      <c r="F7" s="674" t="s">
        <v>36</v>
      </c>
      <c r="G7" s="674"/>
    </row>
    <row r="8" spans="1:7" ht="25.5">
      <c r="A8" s="678"/>
      <c r="B8" s="676"/>
      <c r="C8" s="676"/>
      <c r="D8" s="676"/>
      <c r="E8" s="674"/>
      <c r="F8" s="353" t="s">
        <v>120</v>
      </c>
      <c r="G8" s="353" t="s">
        <v>44</v>
      </c>
    </row>
    <row r="9" spans="1:7" ht="18" customHeight="1">
      <c r="A9" s="196" t="s">
        <v>510</v>
      </c>
      <c r="B9" s="192" t="s">
        <v>408</v>
      </c>
      <c r="C9" s="192" t="s">
        <v>408</v>
      </c>
      <c r="D9" s="192" t="s">
        <v>408</v>
      </c>
      <c r="E9" s="192" t="s">
        <v>408</v>
      </c>
      <c r="F9" s="192" t="s">
        <v>408</v>
      </c>
      <c r="G9" s="176" t="s">
        <v>408</v>
      </c>
    </row>
    <row r="10" spans="1:7" ht="15.75" customHeight="1">
      <c r="A10" s="196" t="s">
        <v>511</v>
      </c>
      <c r="B10" s="176" t="s">
        <v>408</v>
      </c>
      <c r="C10" s="362"/>
      <c r="D10" s="192" t="s">
        <v>408</v>
      </c>
      <c r="E10" s="192" t="s">
        <v>408</v>
      </c>
      <c r="F10" s="192" t="s">
        <v>408</v>
      </c>
      <c r="G10" s="176" t="s">
        <v>408</v>
      </c>
    </row>
    <row r="11" spans="1:7" ht="12.75">
      <c r="A11" s="196" t="s">
        <v>120</v>
      </c>
      <c r="B11" s="354">
        <f>SUM(B9:B10)</f>
        <v>0</v>
      </c>
      <c r="C11" s="362"/>
      <c r="D11" s="354">
        <f>SUM(D9:D10)</f>
        <v>0</v>
      </c>
      <c r="E11" s="354">
        <f>SUM(E9:E10)</f>
        <v>0</v>
      </c>
      <c r="F11" s="354">
        <f>SUM(F9:F10)</f>
        <v>0</v>
      </c>
      <c r="G11" s="354">
        <f>SUM(G9:G10)</f>
        <v>0</v>
      </c>
    </row>
    <row r="12" spans="1:7" ht="12.75">
      <c r="A12" s="193" t="s">
        <v>38</v>
      </c>
      <c r="B12" s="176"/>
      <c r="C12" s="362"/>
      <c r="D12" s="362"/>
      <c r="E12" s="192"/>
      <c r="F12" s="192"/>
      <c r="G12" s="176"/>
    </row>
    <row r="14" spans="1:5" ht="15.75">
      <c r="A14" s="203" t="s">
        <v>512</v>
      </c>
      <c r="B14" s="203"/>
      <c r="C14" s="203"/>
      <c r="D14" s="203"/>
      <c r="E14" s="203"/>
    </row>
    <row r="15" spans="1:5" ht="15.75">
      <c r="A15" s="189"/>
      <c r="B15" s="174"/>
      <c r="C15" s="174"/>
      <c r="D15" s="174"/>
      <c r="E15" s="174"/>
    </row>
    <row r="16" spans="1:7" ht="41.25" customHeight="1">
      <c r="A16" s="675" t="s">
        <v>483</v>
      </c>
      <c r="B16" s="675" t="s">
        <v>13</v>
      </c>
      <c r="C16" s="674" t="s">
        <v>484</v>
      </c>
      <c r="D16" s="674" t="s">
        <v>34</v>
      </c>
      <c r="E16" s="674" t="s">
        <v>35</v>
      </c>
      <c r="F16" s="674" t="s">
        <v>36</v>
      </c>
      <c r="G16" s="674"/>
    </row>
    <row r="17" spans="1:7" ht="25.5">
      <c r="A17" s="676"/>
      <c r="B17" s="676"/>
      <c r="C17" s="674"/>
      <c r="D17" s="674"/>
      <c r="E17" s="674"/>
      <c r="F17" s="353" t="s">
        <v>120</v>
      </c>
      <c r="G17" s="353" t="s">
        <v>44</v>
      </c>
    </row>
    <row r="18" spans="1:7" ht="18.75" customHeight="1">
      <c r="A18" s="366" t="s">
        <v>513</v>
      </c>
      <c r="B18" s="176" t="s">
        <v>408</v>
      </c>
      <c r="C18" s="176" t="s">
        <v>408</v>
      </c>
      <c r="D18" s="192" t="s">
        <v>408</v>
      </c>
      <c r="E18" s="192" t="s">
        <v>408</v>
      </c>
      <c r="F18" s="192" t="s">
        <v>408</v>
      </c>
      <c r="G18" s="176" t="s">
        <v>408</v>
      </c>
    </row>
    <row r="19" spans="1:7" ht="17.25" customHeight="1">
      <c r="A19" s="196" t="s">
        <v>514</v>
      </c>
      <c r="B19" s="176" t="s">
        <v>408</v>
      </c>
      <c r="C19" s="362"/>
      <c r="D19" s="192" t="s">
        <v>408</v>
      </c>
      <c r="E19" s="192" t="s">
        <v>408</v>
      </c>
      <c r="F19" s="192" t="s">
        <v>408</v>
      </c>
      <c r="G19" s="176" t="s">
        <v>408</v>
      </c>
    </row>
    <row r="20" spans="1:7" ht="12.75">
      <c r="A20" s="196" t="s">
        <v>120</v>
      </c>
      <c r="B20" s="354">
        <f>SUM(B18:B19)</f>
        <v>0</v>
      </c>
      <c r="C20" s="362"/>
      <c r="D20" s="354">
        <f>SUM(D18:D19)</f>
        <v>0</v>
      </c>
      <c r="E20" s="354">
        <f>SUM(E18:E19)</f>
        <v>0</v>
      </c>
      <c r="F20" s="354">
        <f>SUM(F18:F19)</f>
        <v>0</v>
      </c>
      <c r="G20" s="354">
        <f>SUM(G18:G19)</f>
        <v>0</v>
      </c>
    </row>
    <row r="21" spans="1:7" ht="12.75">
      <c r="A21" s="193" t="s">
        <v>38</v>
      </c>
      <c r="B21" s="176"/>
      <c r="C21" s="362"/>
      <c r="D21" s="362"/>
      <c r="E21" s="192"/>
      <c r="F21" s="192"/>
      <c r="G21" s="176"/>
    </row>
    <row r="23" spans="1:6" ht="15.75">
      <c r="A23" s="205" t="s">
        <v>515</v>
      </c>
      <c r="B23" s="206"/>
      <c r="C23" s="206"/>
      <c r="D23" s="206"/>
      <c r="E23" s="206"/>
      <c r="F23" s="206"/>
    </row>
    <row r="24" spans="1:6" ht="15.75">
      <c r="A24" s="189"/>
      <c r="B24" s="174"/>
      <c r="C24" s="174"/>
      <c r="D24" s="174"/>
      <c r="E24" s="174"/>
      <c r="F24" s="174"/>
    </row>
    <row r="25" spans="1:6" ht="39.75" customHeight="1">
      <c r="A25" s="675" t="s">
        <v>483</v>
      </c>
      <c r="B25" s="675" t="s">
        <v>13</v>
      </c>
      <c r="C25" s="674" t="s">
        <v>34</v>
      </c>
      <c r="D25" s="674" t="s">
        <v>537</v>
      </c>
      <c r="E25" s="674" t="s">
        <v>36</v>
      </c>
      <c r="F25" s="674"/>
    </row>
    <row r="26" spans="1:6" ht="25.5">
      <c r="A26" s="676"/>
      <c r="B26" s="676"/>
      <c r="C26" s="674"/>
      <c r="D26" s="674"/>
      <c r="E26" s="353" t="s">
        <v>120</v>
      </c>
      <c r="F26" s="353" t="s">
        <v>44</v>
      </c>
    </row>
    <row r="27" spans="1:6" ht="12.75">
      <c r="A27" s="175" t="s">
        <v>120</v>
      </c>
      <c r="B27" s="192" t="s">
        <v>408</v>
      </c>
      <c r="C27" s="192" t="s">
        <v>408</v>
      </c>
      <c r="D27" s="192" t="s">
        <v>408</v>
      </c>
      <c r="E27" s="192" t="s">
        <v>408</v>
      </c>
      <c r="F27" s="230" t="s">
        <v>408</v>
      </c>
    </row>
    <row r="28" spans="1:6" ht="12.75">
      <c r="A28" s="207" t="s">
        <v>10</v>
      </c>
      <c r="B28" s="176"/>
      <c r="C28" s="362"/>
      <c r="D28" s="176"/>
      <c r="E28" s="176"/>
      <c r="F28" s="176"/>
    </row>
  </sheetData>
  <sheetProtection/>
  <mergeCells count="17">
    <mergeCell ref="A7:A8"/>
    <mergeCell ref="B7:B8"/>
    <mergeCell ref="A16:A17"/>
    <mergeCell ref="B16:B17"/>
    <mergeCell ref="E25:F25"/>
    <mergeCell ref="A25:A26"/>
    <mergeCell ref="B25:B26"/>
    <mergeCell ref="C25:C26"/>
    <mergeCell ref="D25:D26"/>
    <mergeCell ref="C16:C17"/>
    <mergeCell ref="E7:E8"/>
    <mergeCell ref="F7:G7"/>
    <mergeCell ref="E16:E17"/>
    <mergeCell ref="F16:G16"/>
    <mergeCell ref="C7:C8"/>
    <mergeCell ref="D7:D8"/>
    <mergeCell ref="D16:D17"/>
  </mergeCells>
  <printOptions/>
  <pageMargins left="0.23" right="0.2" top="0.44" bottom="0.49" header="0.4921259845" footer="0.4921259845"/>
  <pageSetup horizontalDpi="600" verticalDpi="600" orientation="landscape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CC66FF"/>
  </sheetPr>
  <dimension ref="A1:J27"/>
  <sheetViews>
    <sheetView zoomScale="75" zoomScaleNormal="75" zoomScalePageLayoutView="0" workbookViewId="0" topLeftCell="A1">
      <selection activeCell="J25" sqref="J25"/>
    </sheetView>
  </sheetViews>
  <sheetFormatPr defaultColWidth="9.00390625" defaultRowHeight="12.75"/>
  <cols>
    <col min="1" max="1" width="36.875" style="0" customWidth="1"/>
    <col min="2" max="2" width="14.625" style="0" customWidth="1"/>
    <col min="3" max="3" width="12.625" style="0" customWidth="1"/>
    <col min="4" max="4" width="10.75390625" style="0" customWidth="1"/>
    <col min="6" max="6" width="11.75390625" style="0" customWidth="1"/>
  </cols>
  <sheetData>
    <row r="1" spans="1:3" ht="12.75">
      <c r="A1" s="375" t="str">
        <f>'T.0.1.'!B4</f>
        <v>Obj.1</v>
      </c>
      <c r="B1" s="376" t="str">
        <f>'T.0.1.'!B8</f>
        <v>CZ</v>
      </c>
      <c r="C1" s="377">
        <f>'T.0.1.'!B7</f>
        <v>2008</v>
      </c>
    </row>
    <row r="2" spans="1:9" ht="12.75">
      <c r="A2" s="271"/>
      <c r="B2" s="271"/>
      <c r="C2" s="174"/>
      <c r="D2" s="174"/>
      <c r="E2" s="174"/>
      <c r="F2" s="174"/>
      <c r="G2" s="174"/>
      <c r="H2" s="174"/>
      <c r="I2" s="174"/>
    </row>
    <row r="3" spans="1:9" ht="18">
      <c r="A3" s="188" t="s">
        <v>578</v>
      </c>
      <c r="B3" s="174"/>
      <c r="C3" s="174"/>
      <c r="D3" s="174"/>
      <c r="E3" s="174"/>
      <c r="F3" s="174"/>
      <c r="G3" s="174"/>
      <c r="H3" s="174"/>
      <c r="I3" s="174"/>
    </row>
    <row r="4" spans="1:9" ht="18">
      <c r="A4" s="188"/>
      <c r="B4" s="174"/>
      <c r="C4" s="174"/>
      <c r="D4" s="174"/>
      <c r="E4" s="174"/>
      <c r="F4" s="174"/>
      <c r="G4" s="174"/>
      <c r="H4" s="174"/>
      <c r="I4" s="174"/>
    </row>
    <row r="5" spans="1:6" ht="15.75">
      <c r="A5" s="205" t="s">
        <v>579</v>
      </c>
      <c r="B5" s="203"/>
      <c r="C5" s="203"/>
      <c r="D5" s="203"/>
      <c r="E5" s="203"/>
      <c r="F5" s="203"/>
    </row>
    <row r="6" spans="1:6" ht="15.75">
      <c r="A6" s="189"/>
      <c r="B6" s="174"/>
      <c r="C6" s="174"/>
      <c r="D6" s="174"/>
      <c r="E6" s="174"/>
      <c r="F6" s="174"/>
    </row>
    <row r="7" spans="1:6" ht="39.75" customHeight="1">
      <c r="A7" s="678" t="s">
        <v>483</v>
      </c>
      <c r="B7" s="675" t="s">
        <v>13</v>
      </c>
      <c r="C7" s="675" t="s">
        <v>34</v>
      </c>
      <c r="D7" s="674" t="s">
        <v>35</v>
      </c>
      <c r="E7" s="674" t="s">
        <v>36</v>
      </c>
      <c r="F7" s="674"/>
    </row>
    <row r="8" spans="1:6" ht="25.5">
      <c r="A8" s="678"/>
      <c r="B8" s="676"/>
      <c r="C8" s="676"/>
      <c r="D8" s="674"/>
      <c r="E8" s="353" t="s">
        <v>120</v>
      </c>
      <c r="F8" s="353" t="s">
        <v>44</v>
      </c>
    </row>
    <row r="9" spans="1:6" ht="27.75" customHeight="1">
      <c r="A9" s="196" t="s">
        <v>570</v>
      </c>
      <c r="B9" s="192" t="s">
        <v>408</v>
      </c>
      <c r="C9" s="192" t="s">
        <v>408</v>
      </c>
      <c r="D9" s="192" t="s">
        <v>408</v>
      </c>
      <c r="E9" s="192" t="s">
        <v>408</v>
      </c>
      <c r="F9" s="176" t="s">
        <v>408</v>
      </c>
    </row>
    <row r="10" spans="1:6" ht="12.75">
      <c r="A10" s="196" t="s">
        <v>120</v>
      </c>
      <c r="B10" s="354">
        <f>SUM(B9:B9)</f>
        <v>0</v>
      </c>
      <c r="C10" s="354">
        <f>SUM(C9:C9)</f>
        <v>0</v>
      </c>
      <c r="D10" s="354">
        <f>SUM(D9:D9)</f>
        <v>0</v>
      </c>
      <c r="E10" s="354">
        <f>SUM(E9:E9)</f>
        <v>0</v>
      </c>
      <c r="F10" s="354">
        <f>SUM(F9:F9)</f>
        <v>0</v>
      </c>
    </row>
    <row r="11" spans="1:6" ht="12.75">
      <c r="A11" s="193" t="s">
        <v>38</v>
      </c>
      <c r="B11" s="176"/>
      <c r="C11" s="362"/>
      <c r="D11" s="192"/>
      <c r="E11" s="192"/>
      <c r="F11" s="176"/>
    </row>
    <row r="13" spans="1:10" ht="15.75">
      <c r="A13" s="243"/>
      <c r="B13" s="243"/>
      <c r="C13" s="243"/>
      <c r="D13" s="243"/>
      <c r="E13" s="244"/>
      <c r="F13" s="244"/>
      <c r="G13" s="244"/>
      <c r="H13" s="244"/>
      <c r="I13" s="244"/>
      <c r="J13" s="244"/>
    </row>
    <row r="14" spans="1:10" ht="12.75" customHeight="1">
      <c r="A14" s="245"/>
      <c r="B14" s="246"/>
      <c r="C14" s="246"/>
      <c r="D14" s="246"/>
      <c r="E14" s="244"/>
      <c r="F14" s="244"/>
      <c r="G14" s="244"/>
      <c r="H14" s="244"/>
      <c r="I14" s="244"/>
      <c r="J14" s="244"/>
    </row>
    <row r="15" spans="1:10" ht="41.25" customHeight="1">
      <c r="A15" s="679"/>
      <c r="B15" s="679"/>
      <c r="C15" s="679"/>
      <c r="D15" s="679"/>
      <c r="E15" s="679"/>
      <c r="F15" s="679"/>
      <c r="G15" s="244"/>
      <c r="H15" s="244"/>
      <c r="I15" s="244"/>
      <c r="J15" s="244"/>
    </row>
    <row r="16" spans="1:10" ht="12.75">
      <c r="A16" s="679"/>
      <c r="B16" s="679"/>
      <c r="C16" s="679"/>
      <c r="D16" s="679"/>
      <c r="E16" s="247"/>
      <c r="F16" s="247"/>
      <c r="G16" s="244"/>
      <c r="H16" s="244"/>
      <c r="I16" s="244"/>
      <c r="J16" s="244"/>
    </row>
    <row r="17" spans="1:10" ht="18.75" customHeight="1">
      <c r="A17" s="248"/>
      <c r="B17" s="249"/>
      <c r="C17" s="250"/>
      <c r="D17" s="250"/>
      <c r="E17" s="250"/>
      <c r="F17" s="249"/>
      <c r="G17" s="244"/>
      <c r="H17" s="244"/>
      <c r="I17" s="244"/>
      <c r="J17" s="244"/>
    </row>
    <row r="18" spans="1:10" ht="17.25" customHeight="1">
      <c r="A18" s="248"/>
      <c r="B18" s="249"/>
      <c r="C18" s="250"/>
      <c r="D18" s="250"/>
      <c r="E18" s="250"/>
      <c r="F18" s="249"/>
      <c r="G18" s="244"/>
      <c r="H18" s="244"/>
      <c r="I18" s="244"/>
      <c r="J18" s="244"/>
    </row>
    <row r="19" spans="1:10" ht="12.75">
      <c r="A19" s="248"/>
      <c r="B19" s="251"/>
      <c r="C19" s="251"/>
      <c r="D19" s="251"/>
      <c r="E19" s="251"/>
      <c r="F19" s="251"/>
      <c r="G19" s="244"/>
      <c r="H19" s="244"/>
      <c r="I19" s="244"/>
      <c r="J19" s="244"/>
    </row>
    <row r="20" spans="1:10" ht="12.75">
      <c r="A20" s="252"/>
      <c r="B20" s="249"/>
      <c r="C20" s="251"/>
      <c r="D20" s="250"/>
      <c r="E20" s="250"/>
      <c r="F20" s="249"/>
      <c r="G20" s="244"/>
      <c r="H20" s="244"/>
      <c r="I20" s="244"/>
      <c r="J20" s="244"/>
    </row>
    <row r="21" spans="1:10" ht="12.75">
      <c r="A21" s="244"/>
      <c r="B21" s="244"/>
      <c r="C21" s="244"/>
      <c r="D21" s="244"/>
      <c r="E21" s="244"/>
      <c r="F21" s="244"/>
      <c r="G21" s="244"/>
      <c r="H21" s="244"/>
      <c r="I21" s="244"/>
      <c r="J21" s="244"/>
    </row>
    <row r="22" spans="1:10" ht="15.75">
      <c r="A22" s="245"/>
      <c r="B22" s="246"/>
      <c r="C22" s="246"/>
      <c r="D22" s="246"/>
      <c r="E22" s="246"/>
      <c r="F22" s="244"/>
      <c r="G22" s="244"/>
      <c r="H22" s="244"/>
      <c r="I22" s="244"/>
      <c r="J22" s="244"/>
    </row>
    <row r="23" spans="1:10" ht="15.75">
      <c r="A23" s="245"/>
      <c r="B23" s="246"/>
      <c r="C23" s="246"/>
      <c r="D23" s="246"/>
      <c r="E23" s="246"/>
      <c r="F23" s="244"/>
      <c r="G23" s="244"/>
      <c r="H23" s="244"/>
      <c r="I23" s="244"/>
      <c r="J23" s="244"/>
    </row>
    <row r="24" spans="1:10" ht="39.75" customHeight="1">
      <c r="A24" s="679"/>
      <c r="B24" s="679"/>
      <c r="C24" s="679"/>
      <c r="D24" s="679"/>
      <c r="E24" s="679"/>
      <c r="F24" s="244"/>
      <c r="G24" s="244"/>
      <c r="H24" s="244"/>
      <c r="I24" s="244"/>
      <c r="J24" s="244"/>
    </row>
    <row r="25" spans="1:10" ht="12.75">
      <c r="A25" s="679"/>
      <c r="B25" s="679"/>
      <c r="C25" s="679"/>
      <c r="D25" s="247"/>
      <c r="E25" s="247"/>
      <c r="F25" s="244"/>
      <c r="G25" s="244"/>
      <c r="H25" s="244"/>
      <c r="I25" s="244"/>
      <c r="J25" s="244"/>
    </row>
    <row r="26" spans="1:10" ht="12.75">
      <c r="A26" s="247"/>
      <c r="B26" s="250"/>
      <c r="C26" s="250"/>
      <c r="D26" s="250"/>
      <c r="E26" s="253"/>
      <c r="F26" s="244"/>
      <c r="G26" s="244"/>
      <c r="H26" s="244"/>
      <c r="I26" s="244"/>
      <c r="J26" s="244"/>
    </row>
    <row r="27" spans="1:10" ht="12.75">
      <c r="A27" s="254"/>
      <c r="B27" s="249"/>
      <c r="C27" s="249"/>
      <c r="D27" s="249"/>
      <c r="E27" s="249"/>
      <c r="F27" s="244"/>
      <c r="G27" s="244"/>
      <c r="H27" s="244"/>
      <c r="I27" s="244"/>
      <c r="J27" s="244"/>
    </row>
  </sheetData>
  <sheetProtection/>
  <mergeCells count="14">
    <mergeCell ref="D15:D16"/>
    <mergeCell ref="E15:F15"/>
    <mergeCell ref="C15:C16"/>
    <mergeCell ref="C7:C8"/>
    <mergeCell ref="A7:A8"/>
    <mergeCell ref="B7:B8"/>
    <mergeCell ref="A15:A16"/>
    <mergeCell ref="B15:B16"/>
    <mergeCell ref="D24:E24"/>
    <mergeCell ref="A24:A25"/>
    <mergeCell ref="B24:B25"/>
    <mergeCell ref="C24:C25"/>
    <mergeCell ref="D7:D8"/>
    <mergeCell ref="E7:F7"/>
  </mergeCells>
  <printOptions/>
  <pageMargins left="0.23" right="0.2" top="0.44" bottom="0.49" header="0.4921259845" footer="0.4921259845"/>
  <pageSetup horizontalDpi="600" verticalDpi="600"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FF"/>
  </sheetPr>
  <dimension ref="A1:J33"/>
  <sheetViews>
    <sheetView zoomScale="75" zoomScaleNormal="75" zoomScalePageLayoutView="0" workbookViewId="0" topLeftCell="A1">
      <selection activeCell="H10" sqref="H10"/>
    </sheetView>
  </sheetViews>
  <sheetFormatPr defaultColWidth="9.00390625" defaultRowHeight="12.75"/>
  <cols>
    <col min="1" max="1" width="36.875" style="177" customWidth="1"/>
    <col min="2" max="2" width="14.625" style="177" customWidth="1"/>
    <col min="3" max="3" width="12.625" style="177" customWidth="1"/>
    <col min="4" max="4" width="10.75390625" style="177" customWidth="1"/>
    <col min="5" max="5" width="9.125" style="177" customWidth="1"/>
    <col min="6" max="6" width="11.75390625" style="177" customWidth="1"/>
    <col min="7" max="16384" width="9.125" style="177" customWidth="1"/>
  </cols>
  <sheetData>
    <row r="1" spans="1:3" ht="12.75">
      <c r="A1" s="383" t="str">
        <f>'T.0.1.'!B4</f>
        <v>Obj.1</v>
      </c>
      <c r="B1" s="384" t="str">
        <f>'T.0.1.'!B8</f>
        <v>CZ</v>
      </c>
      <c r="C1" s="377">
        <f>'T.0.1.'!B7</f>
        <v>2008</v>
      </c>
    </row>
    <row r="2" spans="1:9" ht="12.75">
      <c r="A2" s="271"/>
      <c r="B2" s="271"/>
      <c r="C2" s="178"/>
      <c r="D2" s="178"/>
      <c r="E2" s="178"/>
      <c r="F2" s="178"/>
      <c r="G2" s="178"/>
      <c r="H2" s="178"/>
      <c r="I2" s="178"/>
    </row>
    <row r="3" spans="1:9" ht="18">
      <c r="A3" s="242" t="s">
        <v>574</v>
      </c>
      <c r="B3" s="178"/>
      <c r="C3" s="178"/>
      <c r="D3" s="178"/>
      <c r="E3" s="178"/>
      <c r="F3" s="178"/>
      <c r="G3" s="178"/>
      <c r="H3" s="178"/>
      <c r="I3" s="178"/>
    </row>
    <row r="4" spans="1:9" ht="18">
      <c r="A4" s="179"/>
      <c r="B4" s="178"/>
      <c r="C4" s="178"/>
      <c r="D4" s="178"/>
      <c r="E4" s="178"/>
      <c r="F4" s="178"/>
      <c r="G4" s="178"/>
      <c r="H4" s="178"/>
      <c r="I4" s="178"/>
    </row>
    <row r="5" spans="1:6" ht="15.75">
      <c r="A5" s="180"/>
      <c r="B5" s="178"/>
      <c r="C5" s="178"/>
      <c r="D5" s="178"/>
      <c r="E5" s="178"/>
      <c r="F5" s="178"/>
    </row>
    <row r="6" spans="1:6" ht="39.75" customHeight="1">
      <c r="A6" s="681" t="s">
        <v>53</v>
      </c>
      <c r="B6" s="661" t="s">
        <v>13</v>
      </c>
      <c r="C6" s="661" t="s">
        <v>34</v>
      </c>
      <c r="D6" s="647" t="s">
        <v>35</v>
      </c>
      <c r="E6" s="647" t="s">
        <v>36</v>
      </c>
      <c r="F6" s="647"/>
    </row>
    <row r="7" spans="1:6" ht="25.5">
      <c r="A7" s="681"/>
      <c r="B7" s="649"/>
      <c r="C7" s="649"/>
      <c r="D7" s="647"/>
      <c r="E7" s="355" t="s">
        <v>120</v>
      </c>
      <c r="F7" s="355" t="s">
        <v>44</v>
      </c>
    </row>
    <row r="8" spans="1:6" ht="27.75" customHeight="1">
      <c r="A8" s="255" t="s">
        <v>580</v>
      </c>
      <c r="B8" s="287">
        <f>SUM(B9:B13)</f>
        <v>82</v>
      </c>
      <c r="C8" s="287">
        <f>SUM(C9:C13)</f>
        <v>0</v>
      </c>
      <c r="D8" s="287">
        <f>SUM(D9:D13)</f>
        <v>0</v>
      </c>
      <c r="E8" s="287">
        <f>SUM(E9:E13)</f>
        <v>1623</v>
      </c>
      <c r="F8" s="287">
        <f>SUM(F9:F13)</f>
        <v>1302</v>
      </c>
    </row>
    <row r="9" spans="1:6" ht="27.75" customHeight="1">
      <c r="A9" s="256" t="s">
        <v>581</v>
      </c>
      <c r="B9" s="228">
        <v>17</v>
      </c>
      <c r="C9" s="228"/>
      <c r="D9" s="228"/>
      <c r="E9" s="228">
        <v>343</v>
      </c>
      <c r="F9" s="228">
        <v>275</v>
      </c>
    </row>
    <row r="10" spans="1:6" ht="27.75" customHeight="1">
      <c r="A10" s="256" t="s">
        <v>582</v>
      </c>
      <c r="B10" s="228">
        <v>22</v>
      </c>
      <c r="C10" s="228"/>
      <c r="D10" s="228"/>
      <c r="E10" s="228">
        <v>455</v>
      </c>
      <c r="F10" s="228">
        <v>363</v>
      </c>
    </row>
    <row r="11" spans="1:6" ht="27.75" customHeight="1">
      <c r="A11" s="256" t="s">
        <v>583</v>
      </c>
      <c r="B11" s="228">
        <v>4</v>
      </c>
      <c r="C11" s="228"/>
      <c r="D11" s="228"/>
      <c r="E11" s="228">
        <v>79</v>
      </c>
      <c r="F11" s="228">
        <v>64</v>
      </c>
    </row>
    <row r="12" spans="1:6" ht="27.75" customHeight="1">
      <c r="A12" s="256" t="s">
        <v>584</v>
      </c>
      <c r="B12" s="228">
        <v>39</v>
      </c>
      <c r="C12" s="228"/>
      <c r="D12" s="228"/>
      <c r="E12" s="228">
        <v>746</v>
      </c>
      <c r="F12" s="228">
        <v>600</v>
      </c>
    </row>
    <row r="13" spans="1:6" ht="27.75" customHeight="1">
      <c r="A13" s="256" t="s">
        <v>585</v>
      </c>
      <c r="B13" s="228" t="s">
        <v>408</v>
      </c>
      <c r="C13" s="228"/>
      <c r="D13" s="228"/>
      <c r="E13" s="228" t="s">
        <v>408</v>
      </c>
      <c r="F13" s="228" t="s">
        <v>408</v>
      </c>
    </row>
    <row r="14" spans="1:6" ht="27.75" customHeight="1">
      <c r="A14" s="255" t="s">
        <v>586</v>
      </c>
      <c r="B14" s="228">
        <v>10</v>
      </c>
      <c r="C14" s="228"/>
      <c r="D14" s="228"/>
      <c r="E14" s="228">
        <v>5482</v>
      </c>
      <c r="F14" s="228">
        <v>4340</v>
      </c>
    </row>
    <row r="15" spans="1:6" ht="27.75" customHeight="1">
      <c r="A15" s="255" t="s">
        <v>587</v>
      </c>
      <c r="B15" s="228" t="s">
        <v>408</v>
      </c>
      <c r="C15" s="228"/>
      <c r="D15" s="228"/>
      <c r="E15" s="228" t="s">
        <v>408</v>
      </c>
      <c r="F15" s="228" t="s">
        <v>408</v>
      </c>
    </row>
    <row r="16" spans="1:6" ht="12.75">
      <c r="A16" s="255" t="s">
        <v>119</v>
      </c>
      <c r="B16" s="337">
        <f>SUM(B8,B14:B15)</f>
        <v>92</v>
      </c>
      <c r="C16" s="337">
        <f>SUM(C8,C14:C15)</f>
        <v>0</v>
      </c>
      <c r="D16" s="337">
        <f>SUM(D8,D14:D15)</f>
        <v>0</v>
      </c>
      <c r="E16" s="337">
        <f>SUM(E8,E14:E15)</f>
        <v>7105</v>
      </c>
      <c r="F16" s="337">
        <f>SUM(F8,F14:F15)</f>
        <v>5642</v>
      </c>
    </row>
    <row r="17" spans="1:6" ht="12.75">
      <c r="A17" s="257" t="s">
        <v>10</v>
      </c>
      <c r="B17" s="228"/>
      <c r="C17" s="332"/>
      <c r="D17" s="228"/>
      <c r="E17" s="228"/>
      <c r="F17" s="228"/>
    </row>
    <row r="19" spans="1:10" ht="15.75">
      <c r="A19" s="445"/>
      <c r="B19" s="445"/>
      <c r="C19" s="445"/>
      <c r="D19" s="445"/>
      <c r="E19" s="395"/>
      <c r="F19" s="395"/>
      <c r="G19" s="395"/>
      <c r="H19" s="395"/>
      <c r="I19" s="395"/>
      <c r="J19" s="395"/>
    </row>
    <row r="20" spans="1:10" ht="15.75">
      <c r="A20" s="446"/>
      <c r="B20" s="447"/>
      <c r="C20" s="447"/>
      <c r="D20" s="447"/>
      <c r="E20" s="395"/>
      <c r="F20" s="395"/>
      <c r="G20" s="395"/>
      <c r="H20" s="395"/>
      <c r="I20" s="395"/>
      <c r="J20" s="395"/>
    </row>
    <row r="21" spans="1:10" ht="41.25" customHeight="1">
      <c r="A21" s="680"/>
      <c r="B21" s="680"/>
      <c r="C21" s="680"/>
      <c r="D21" s="680"/>
      <c r="E21" s="680"/>
      <c r="F21" s="680"/>
      <c r="G21" s="395"/>
      <c r="H21" s="395"/>
      <c r="I21" s="395"/>
      <c r="J21" s="395"/>
    </row>
    <row r="22" spans="1:10" ht="12.75">
      <c r="A22" s="680"/>
      <c r="B22" s="680"/>
      <c r="C22" s="680"/>
      <c r="D22" s="680"/>
      <c r="E22" s="448"/>
      <c r="F22" s="448"/>
      <c r="G22" s="395"/>
      <c r="H22" s="395"/>
      <c r="I22" s="395"/>
      <c r="J22" s="395"/>
    </row>
    <row r="23" spans="1:10" ht="18.75" customHeight="1">
      <c r="A23" s="449"/>
      <c r="B23" s="274"/>
      <c r="C23" s="450"/>
      <c r="D23" s="450"/>
      <c r="E23" s="450"/>
      <c r="F23" s="274"/>
      <c r="G23" s="395"/>
      <c r="H23" s="395"/>
      <c r="I23" s="395"/>
      <c r="J23" s="395"/>
    </row>
    <row r="24" spans="1:10" ht="17.25" customHeight="1">
      <c r="A24" s="449"/>
      <c r="B24" s="274"/>
      <c r="C24" s="450"/>
      <c r="D24" s="450"/>
      <c r="E24" s="450"/>
      <c r="F24" s="274"/>
      <c r="G24" s="395"/>
      <c r="H24" s="395"/>
      <c r="I24" s="395"/>
      <c r="J24" s="395"/>
    </row>
    <row r="25" spans="1:10" ht="12.75">
      <c r="A25" s="449"/>
      <c r="B25" s="274"/>
      <c r="C25" s="274"/>
      <c r="D25" s="274"/>
      <c r="E25" s="274"/>
      <c r="F25" s="274"/>
      <c r="G25" s="395"/>
      <c r="H25" s="395"/>
      <c r="I25" s="395"/>
      <c r="J25" s="395"/>
    </row>
    <row r="26" spans="1:10" ht="12.75">
      <c r="A26" s="451"/>
      <c r="B26" s="274"/>
      <c r="C26" s="274"/>
      <c r="D26" s="450"/>
      <c r="E26" s="450"/>
      <c r="F26" s="274"/>
      <c r="G26" s="395"/>
      <c r="H26" s="395"/>
      <c r="I26" s="395"/>
      <c r="J26" s="395"/>
    </row>
    <row r="27" spans="1:10" ht="12.75">
      <c r="A27" s="395"/>
      <c r="B27" s="395"/>
      <c r="C27" s="395"/>
      <c r="D27" s="395"/>
      <c r="E27" s="395"/>
      <c r="F27" s="395"/>
      <c r="G27" s="395"/>
      <c r="H27" s="395"/>
      <c r="I27" s="395"/>
      <c r="J27" s="395"/>
    </row>
    <row r="28" spans="1:10" ht="15.75">
      <c r="A28" s="446"/>
      <c r="B28" s="447"/>
      <c r="C28" s="447"/>
      <c r="D28" s="447"/>
      <c r="E28" s="447"/>
      <c r="F28" s="395"/>
      <c r="G28" s="395"/>
      <c r="H28" s="395"/>
      <c r="I28" s="395"/>
      <c r="J28" s="395"/>
    </row>
    <row r="29" spans="1:10" ht="15.75">
      <c r="A29" s="446"/>
      <c r="B29" s="447"/>
      <c r="C29" s="447"/>
      <c r="D29" s="447"/>
      <c r="E29" s="447"/>
      <c r="F29" s="395"/>
      <c r="G29" s="395"/>
      <c r="H29" s="395"/>
      <c r="I29" s="395"/>
      <c r="J29" s="395"/>
    </row>
    <row r="30" spans="1:10" ht="39.75" customHeight="1">
      <c r="A30" s="680"/>
      <c r="B30" s="680"/>
      <c r="C30" s="680"/>
      <c r="D30" s="680"/>
      <c r="E30" s="680"/>
      <c r="F30" s="395"/>
      <c r="G30" s="395"/>
      <c r="H30" s="395"/>
      <c r="I30" s="395"/>
      <c r="J30" s="395"/>
    </row>
    <row r="31" spans="1:10" ht="12.75">
      <c r="A31" s="680"/>
      <c r="B31" s="680"/>
      <c r="C31" s="680"/>
      <c r="D31" s="448"/>
      <c r="E31" s="448"/>
      <c r="F31" s="395"/>
      <c r="G31" s="395"/>
      <c r="H31" s="395"/>
      <c r="I31" s="395"/>
      <c r="J31" s="395"/>
    </row>
    <row r="32" spans="1:10" ht="12.75">
      <c r="A32" s="448"/>
      <c r="B32" s="450"/>
      <c r="C32" s="450"/>
      <c r="D32" s="450"/>
      <c r="E32" s="452"/>
      <c r="F32" s="395"/>
      <c r="G32" s="395"/>
      <c r="H32" s="395"/>
      <c r="I32" s="395"/>
      <c r="J32" s="395"/>
    </row>
    <row r="33" spans="1:10" ht="12.75">
      <c r="A33" s="453"/>
      <c r="B33" s="274"/>
      <c r="C33" s="274"/>
      <c r="D33" s="274"/>
      <c r="E33" s="274"/>
      <c r="F33" s="395"/>
      <c r="G33" s="395"/>
      <c r="H33" s="395"/>
      <c r="I33" s="395"/>
      <c r="J33" s="395"/>
    </row>
  </sheetData>
  <sheetProtection password="D208" sheet="1" selectLockedCells="1" selectUnlockedCells="1"/>
  <mergeCells count="14">
    <mergeCell ref="D30:E30"/>
    <mergeCell ref="A30:A31"/>
    <mergeCell ref="B30:B31"/>
    <mergeCell ref="C30:C31"/>
    <mergeCell ref="A6:A7"/>
    <mergeCell ref="B6:B7"/>
    <mergeCell ref="A21:A22"/>
    <mergeCell ref="B21:B22"/>
    <mergeCell ref="D6:D7"/>
    <mergeCell ref="E6:F6"/>
    <mergeCell ref="D21:D22"/>
    <mergeCell ref="E21:F21"/>
    <mergeCell ref="C21:C22"/>
    <mergeCell ref="C6:C7"/>
  </mergeCells>
  <printOptions/>
  <pageMargins left="0.23" right="0.2" top="0.44" bottom="0.49" header="0.4921259845" footer="0.492125984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zoomScale="75" zoomScaleNormal="75" zoomScalePageLayoutView="0" workbookViewId="0" topLeftCell="A1">
      <selection activeCell="H39" sqref="H39"/>
    </sheetView>
  </sheetViews>
  <sheetFormatPr defaultColWidth="9.00390625" defaultRowHeight="12.75"/>
  <cols>
    <col min="3" max="3" width="9.75390625" style="0" customWidth="1"/>
    <col min="6" max="6" width="45.625" style="0" customWidth="1"/>
    <col min="10" max="10" width="12.375" style="0" customWidth="1"/>
  </cols>
  <sheetData>
    <row r="1" spans="1:10" ht="15.75">
      <c r="A1" s="22" t="s">
        <v>295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ht="12.7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">
      <c r="A3" s="299" t="s">
        <v>296</v>
      </c>
      <c r="B3" s="300" t="s">
        <v>297</v>
      </c>
      <c r="C3" s="301"/>
      <c r="D3" s="301"/>
      <c r="E3" s="301"/>
      <c r="F3" s="302"/>
      <c r="G3" s="23"/>
      <c r="H3" s="23"/>
      <c r="I3" s="23"/>
      <c r="J3" s="23"/>
    </row>
    <row r="4" spans="1:10" ht="12.75">
      <c r="A4" s="216" t="s">
        <v>298</v>
      </c>
      <c r="B4" s="25" t="s">
        <v>299</v>
      </c>
      <c r="C4" s="25"/>
      <c r="D4" s="25"/>
      <c r="E4" s="25"/>
      <c r="F4" s="26"/>
      <c r="G4" s="23"/>
      <c r="H4" s="23"/>
      <c r="I4" s="23"/>
      <c r="J4" s="23"/>
    </row>
    <row r="5" spans="1:10" ht="12.75">
      <c r="A5" s="217" t="s">
        <v>300</v>
      </c>
      <c r="B5" s="25" t="s">
        <v>301</v>
      </c>
      <c r="C5" s="25"/>
      <c r="D5" s="25"/>
      <c r="E5" s="25"/>
      <c r="F5" s="26"/>
      <c r="G5" s="23"/>
      <c r="H5" s="23"/>
      <c r="I5" s="23"/>
      <c r="J5" s="23"/>
    </row>
    <row r="6" spans="1:10" ht="12.75">
      <c r="A6" s="217" t="s">
        <v>302</v>
      </c>
      <c r="B6" s="25" t="s">
        <v>303</v>
      </c>
      <c r="C6" s="25"/>
      <c r="D6" s="25"/>
      <c r="E6" s="25"/>
      <c r="F6" s="26"/>
      <c r="G6" s="23"/>
      <c r="H6" s="23"/>
      <c r="I6" s="23"/>
      <c r="J6" s="23"/>
    </row>
    <row r="7" spans="1:10" ht="12.75">
      <c r="A7" s="217" t="s">
        <v>304</v>
      </c>
      <c r="B7" s="25" t="s">
        <v>305</v>
      </c>
      <c r="C7" s="25"/>
      <c r="D7" s="25"/>
      <c r="E7" s="25"/>
      <c r="F7" s="26"/>
      <c r="G7" s="23"/>
      <c r="H7" s="23"/>
      <c r="I7" s="23"/>
      <c r="J7" s="23"/>
    </row>
    <row r="8" spans="1:10" ht="12.75">
      <c r="A8" s="217" t="s">
        <v>306</v>
      </c>
      <c r="B8" s="25" t="s">
        <v>307</v>
      </c>
      <c r="C8" s="25"/>
      <c r="D8" s="25"/>
      <c r="E8" s="25"/>
      <c r="F8" s="26"/>
      <c r="G8" s="23"/>
      <c r="H8" s="23"/>
      <c r="I8" s="23"/>
      <c r="J8" s="23"/>
    </row>
    <row r="9" spans="1:10" ht="12.75">
      <c r="A9" s="217" t="s">
        <v>308</v>
      </c>
      <c r="B9" s="25" t="s">
        <v>309</v>
      </c>
      <c r="C9" s="25"/>
      <c r="D9" s="25"/>
      <c r="E9" s="25"/>
      <c r="F9" s="26"/>
      <c r="G9" s="23"/>
      <c r="H9" s="23"/>
      <c r="I9" s="23"/>
      <c r="J9" s="23"/>
    </row>
    <row r="10" spans="1:10" ht="12.75">
      <c r="A10" s="218" t="s">
        <v>310</v>
      </c>
      <c r="B10" s="25" t="s">
        <v>311</v>
      </c>
      <c r="C10" s="25"/>
      <c r="D10" s="25"/>
      <c r="E10" s="25"/>
      <c r="F10" s="26"/>
      <c r="G10" s="23"/>
      <c r="H10" s="23"/>
      <c r="I10" s="23"/>
      <c r="J10" s="23"/>
    </row>
    <row r="11" spans="1:10" ht="12.75">
      <c r="A11" s="217" t="s">
        <v>312</v>
      </c>
      <c r="B11" s="25" t="s">
        <v>313</v>
      </c>
      <c r="C11" s="25"/>
      <c r="D11" s="25"/>
      <c r="E11" s="25"/>
      <c r="F11" s="26"/>
      <c r="G11" s="23"/>
      <c r="H11" s="23"/>
      <c r="I11" s="23"/>
      <c r="J11" s="23"/>
    </row>
    <row r="12" spans="1:10" ht="12.75">
      <c r="A12" s="217" t="s">
        <v>314</v>
      </c>
      <c r="B12" s="25" t="s">
        <v>315</v>
      </c>
      <c r="C12" s="25"/>
      <c r="D12" s="25"/>
      <c r="E12" s="25"/>
      <c r="F12" s="26"/>
      <c r="G12" s="23"/>
      <c r="H12" s="23"/>
      <c r="I12" s="23"/>
      <c r="J12" s="23"/>
    </row>
    <row r="13" spans="1:10" ht="12.75">
      <c r="A13" s="217" t="s">
        <v>316</v>
      </c>
      <c r="B13" s="25" t="s">
        <v>317</v>
      </c>
      <c r="C13" s="25"/>
      <c r="D13" s="25"/>
      <c r="E13" s="25"/>
      <c r="F13" s="26"/>
      <c r="G13" s="23"/>
      <c r="H13" s="23"/>
      <c r="I13" s="23"/>
      <c r="J13" s="23"/>
    </row>
    <row r="14" spans="1:10" ht="15">
      <c r="A14" s="299" t="s">
        <v>296</v>
      </c>
      <c r="B14" s="300" t="s">
        <v>318</v>
      </c>
      <c r="C14" s="301"/>
      <c r="D14" s="301"/>
      <c r="E14" s="301"/>
      <c r="F14" s="301"/>
      <c r="G14" s="301"/>
      <c r="H14" s="301"/>
      <c r="I14" s="301"/>
      <c r="J14" s="302"/>
    </row>
    <row r="15" spans="1:10" ht="12.75">
      <c r="A15" s="218" t="s">
        <v>121</v>
      </c>
      <c r="B15" s="25" t="s">
        <v>21</v>
      </c>
      <c r="C15" s="25"/>
      <c r="D15" s="25"/>
      <c r="E15" s="25"/>
      <c r="F15" s="25"/>
      <c r="G15" s="25"/>
      <c r="H15" s="25"/>
      <c r="I15" s="25"/>
      <c r="J15" s="26"/>
    </row>
    <row r="16" spans="1:10" ht="12.75">
      <c r="A16" s="217" t="s">
        <v>233</v>
      </c>
      <c r="B16" s="25" t="s">
        <v>319</v>
      </c>
      <c r="C16" s="25"/>
      <c r="D16" s="25"/>
      <c r="E16" s="25"/>
      <c r="F16" s="25"/>
      <c r="G16" s="25"/>
      <c r="H16" s="25"/>
      <c r="I16" s="25"/>
      <c r="J16" s="26"/>
    </row>
    <row r="17" spans="1:10" ht="12.75">
      <c r="A17" s="217" t="s">
        <v>320</v>
      </c>
      <c r="B17" s="25" t="s">
        <v>321</v>
      </c>
      <c r="C17" s="25"/>
      <c r="D17" s="25"/>
      <c r="E17" s="25"/>
      <c r="F17" s="25"/>
      <c r="G17" s="25"/>
      <c r="H17" s="25"/>
      <c r="I17" s="25"/>
      <c r="J17" s="26"/>
    </row>
    <row r="18" spans="1:10" ht="12.75">
      <c r="A18" s="218" t="s">
        <v>322</v>
      </c>
      <c r="B18" s="25" t="s">
        <v>234</v>
      </c>
      <c r="C18" s="25"/>
      <c r="D18" s="25"/>
      <c r="E18" s="25"/>
      <c r="F18" s="25"/>
      <c r="G18" s="25"/>
      <c r="H18" s="25"/>
      <c r="I18" s="25"/>
      <c r="J18" s="26"/>
    </row>
    <row r="19" spans="1:10" ht="12.75">
      <c r="A19" s="217" t="s">
        <v>235</v>
      </c>
      <c r="B19" s="25" t="s">
        <v>323</v>
      </c>
      <c r="C19" s="25"/>
      <c r="D19" s="25"/>
      <c r="E19" s="25"/>
      <c r="F19" s="25"/>
      <c r="G19" s="25"/>
      <c r="H19" s="25"/>
      <c r="I19" s="25"/>
      <c r="J19" s="26"/>
    </row>
    <row r="20" spans="1:10" ht="12.75">
      <c r="A20" s="217" t="s">
        <v>324</v>
      </c>
      <c r="B20" s="25" t="s">
        <v>325</v>
      </c>
      <c r="C20" s="25"/>
      <c r="D20" s="25"/>
      <c r="E20" s="25"/>
      <c r="F20" s="25"/>
      <c r="G20" s="25"/>
      <c r="H20" s="25"/>
      <c r="I20" s="25"/>
      <c r="J20" s="26"/>
    </row>
    <row r="21" spans="1:10" ht="12.75">
      <c r="A21" s="217" t="s">
        <v>123</v>
      </c>
      <c r="B21" s="25" t="s">
        <v>236</v>
      </c>
      <c r="C21" s="25"/>
      <c r="D21" s="25"/>
      <c r="E21" s="25"/>
      <c r="F21" s="25"/>
      <c r="G21" s="25"/>
      <c r="H21" s="25"/>
      <c r="I21" s="25"/>
      <c r="J21" s="26"/>
    </row>
    <row r="22" spans="1:10" ht="12.75">
      <c r="A22" s="218" t="s">
        <v>326</v>
      </c>
      <c r="B22" s="25" t="s">
        <v>237</v>
      </c>
      <c r="C22" s="25"/>
      <c r="D22" s="25"/>
      <c r="E22" s="25"/>
      <c r="F22" s="25"/>
      <c r="G22" s="25"/>
      <c r="H22" s="25"/>
      <c r="I22" s="25"/>
      <c r="J22" s="26"/>
    </row>
    <row r="23" spans="1:10" ht="12.75">
      <c r="A23" s="217" t="s">
        <v>238</v>
      </c>
      <c r="B23" s="25" t="s">
        <v>327</v>
      </c>
      <c r="C23" s="25"/>
      <c r="D23" s="25"/>
      <c r="E23" s="25"/>
      <c r="F23" s="25"/>
      <c r="G23" s="25"/>
      <c r="H23" s="25"/>
      <c r="I23" s="25"/>
      <c r="J23" s="26"/>
    </row>
    <row r="24" spans="1:10" ht="12.75">
      <c r="A24" s="217" t="s">
        <v>328</v>
      </c>
      <c r="B24" s="25" t="s">
        <v>414</v>
      </c>
      <c r="C24" s="25"/>
      <c r="D24" s="25"/>
      <c r="E24" s="25"/>
      <c r="F24" s="25"/>
      <c r="G24" s="25"/>
      <c r="H24" s="25"/>
      <c r="I24" s="25"/>
      <c r="J24" s="26"/>
    </row>
    <row r="25" spans="1:10" ht="12.75">
      <c r="A25" s="218" t="s">
        <v>125</v>
      </c>
      <c r="B25" s="25" t="s">
        <v>240</v>
      </c>
      <c r="C25" s="25"/>
      <c r="D25" s="25"/>
      <c r="E25" s="25"/>
      <c r="F25" s="25"/>
      <c r="G25" s="25"/>
      <c r="H25" s="25"/>
      <c r="I25" s="25"/>
      <c r="J25" s="26"/>
    </row>
    <row r="26" spans="1:10" ht="12.75">
      <c r="A26" s="217" t="s">
        <v>221</v>
      </c>
      <c r="B26" s="25" t="s">
        <v>329</v>
      </c>
      <c r="C26" s="25"/>
      <c r="D26" s="25"/>
      <c r="E26" s="25"/>
      <c r="F26" s="25"/>
      <c r="G26" s="25"/>
      <c r="H26" s="25"/>
      <c r="I26" s="25"/>
      <c r="J26" s="26"/>
    </row>
    <row r="27" spans="1:10" ht="12.75">
      <c r="A27" s="217" t="s">
        <v>222</v>
      </c>
      <c r="B27" s="25" t="s">
        <v>330</v>
      </c>
      <c r="C27" s="25"/>
      <c r="D27" s="25"/>
      <c r="E27" s="25"/>
      <c r="F27" s="25"/>
      <c r="G27" s="25"/>
      <c r="H27" s="25"/>
      <c r="I27" s="25"/>
      <c r="J27" s="26"/>
    </row>
    <row r="28" spans="1:10" ht="12.75">
      <c r="A28" s="217" t="s">
        <v>223</v>
      </c>
      <c r="B28" s="25" t="s">
        <v>244</v>
      </c>
      <c r="C28" s="25"/>
      <c r="D28" s="25"/>
      <c r="E28" s="25"/>
      <c r="F28" s="25"/>
      <c r="G28" s="25"/>
      <c r="H28" s="25"/>
      <c r="I28" s="25"/>
      <c r="J28" s="26"/>
    </row>
    <row r="29" spans="1:10" ht="12.75">
      <c r="A29" s="218" t="s">
        <v>127</v>
      </c>
      <c r="B29" s="25" t="s">
        <v>247</v>
      </c>
      <c r="C29" s="25"/>
      <c r="D29" s="25"/>
      <c r="E29" s="25"/>
      <c r="F29" s="25"/>
      <c r="G29" s="25"/>
      <c r="H29" s="25"/>
      <c r="I29" s="25"/>
      <c r="J29" s="26"/>
    </row>
    <row r="30" spans="1:10" ht="12.75">
      <c r="A30" s="217" t="s">
        <v>248</v>
      </c>
      <c r="B30" s="25" t="s">
        <v>331</v>
      </c>
      <c r="C30" s="25"/>
      <c r="D30" s="25"/>
      <c r="E30" s="25"/>
      <c r="F30" s="25"/>
      <c r="G30" s="25"/>
      <c r="H30" s="25"/>
      <c r="I30" s="25"/>
      <c r="J30" s="26"/>
    </row>
    <row r="31" spans="1:10" ht="12.75">
      <c r="A31" s="217" t="s">
        <v>332</v>
      </c>
      <c r="B31" s="25" t="s">
        <v>333</v>
      </c>
      <c r="C31" s="25"/>
      <c r="D31" s="25"/>
      <c r="E31" s="25"/>
      <c r="F31" s="25"/>
      <c r="G31" s="25"/>
      <c r="H31" s="25"/>
      <c r="I31" s="25"/>
      <c r="J31" s="26"/>
    </row>
    <row r="32" spans="1:10" ht="12.75">
      <c r="A32" s="217" t="s">
        <v>334</v>
      </c>
      <c r="B32" s="25" t="s">
        <v>335</v>
      </c>
      <c r="C32" s="25"/>
      <c r="D32" s="25"/>
      <c r="E32" s="25"/>
      <c r="F32" s="25"/>
      <c r="G32" s="25"/>
      <c r="H32" s="25"/>
      <c r="I32" s="25"/>
      <c r="J32" s="26"/>
    </row>
    <row r="33" spans="1:10" ht="12.75">
      <c r="A33" s="218" t="s">
        <v>336</v>
      </c>
      <c r="B33" s="25" t="s">
        <v>337</v>
      </c>
      <c r="C33" s="25"/>
      <c r="D33" s="25"/>
      <c r="E33" s="25"/>
      <c r="F33" s="25"/>
      <c r="G33" s="25"/>
      <c r="H33" s="25"/>
      <c r="I33" s="25"/>
      <c r="J33" s="26"/>
    </row>
    <row r="34" spans="1:10" ht="12.75">
      <c r="A34" s="217" t="s">
        <v>338</v>
      </c>
      <c r="B34" s="25" t="s">
        <v>339</v>
      </c>
      <c r="C34" s="25"/>
      <c r="D34" s="25"/>
      <c r="E34" s="25"/>
      <c r="F34" s="25"/>
      <c r="G34" s="25"/>
      <c r="H34" s="25"/>
      <c r="I34" s="25"/>
      <c r="J34" s="26"/>
    </row>
    <row r="35" spans="1:10" ht="12.75">
      <c r="A35" s="217" t="s">
        <v>340</v>
      </c>
      <c r="B35" s="25" t="s">
        <v>341</v>
      </c>
      <c r="C35" s="25"/>
      <c r="D35" s="25"/>
      <c r="E35" s="25"/>
      <c r="F35" s="25"/>
      <c r="G35" s="25"/>
      <c r="H35" s="25"/>
      <c r="I35" s="25"/>
      <c r="J35" s="26"/>
    </row>
    <row r="36" spans="1:10" ht="12.75">
      <c r="A36" s="218" t="s">
        <v>568</v>
      </c>
      <c r="B36" s="25" t="s">
        <v>342</v>
      </c>
      <c r="C36" s="25"/>
      <c r="D36" s="25"/>
      <c r="E36" s="25"/>
      <c r="F36" s="25"/>
      <c r="G36" s="25"/>
      <c r="H36" s="25"/>
      <c r="I36" s="25"/>
      <c r="J36" s="26"/>
    </row>
    <row r="37" spans="1:10" ht="12.75">
      <c r="A37" s="217" t="s">
        <v>343</v>
      </c>
      <c r="B37" s="25" t="s">
        <v>27</v>
      </c>
      <c r="C37" s="25"/>
      <c r="D37" s="25"/>
      <c r="E37" s="25"/>
      <c r="F37" s="25"/>
      <c r="G37" s="25"/>
      <c r="H37" s="25"/>
      <c r="I37" s="25"/>
      <c r="J37" s="26"/>
    </row>
    <row r="38" spans="1:10" ht="12.75">
      <c r="A38" s="217" t="s">
        <v>344</v>
      </c>
      <c r="B38" s="25" t="s">
        <v>250</v>
      </c>
      <c r="C38" s="25"/>
      <c r="D38" s="25"/>
      <c r="E38" s="25"/>
      <c r="F38" s="25"/>
      <c r="G38" s="25"/>
      <c r="H38" s="25"/>
      <c r="I38" s="25"/>
      <c r="J38" s="26"/>
    </row>
    <row r="39" spans="1:10" ht="12.75">
      <c r="A39" s="217" t="s">
        <v>345</v>
      </c>
      <c r="B39" s="25" t="s">
        <v>346</v>
      </c>
      <c r="C39" s="25"/>
      <c r="D39" s="25"/>
      <c r="E39" s="25"/>
      <c r="F39" s="25"/>
      <c r="G39" s="25"/>
      <c r="H39" s="25"/>
      <c r="I39" s="25"/>
      <c r="J39" s="26"/>
    </row>
    <row r="40" spans="1:10" ht="12.75">
      <c r="A40" s="217" t="s">
        <v>347</v>
      </c>
      <c r="B40" s="25" t="s">
        <v>292</v>
      </c>
      <c r="C40" s="25"/>
      <c r="D40" s="25"/>
      <c r="E40" s="25"/>
      <c r="F40" s="25"/>
      <c r="G40" s="25"/>
      <c r="H40" s="25"/>
      <c r="I40" s="25"/>
      <c r="J40" s="26"/>
    </row>
    <row r="41" spans="1:10" ht="12.75">
      <c r="A41" s="217" t="s">
        <v>348</v>
      </c>
      <c r="B41" s="25" t="s">
        <v>349</v>
      </c>
      <c r="C41" s="25"/>
      <c r="D41" s="25"/>
      <c r="E41" s="25"/>
      <c r="F41" s="25"/>
      <c r="G41" s="25"/>
      <c r="H41" s="25"/>
      <c r="I41" s="25"/>
      <c r="J41" s="26"/>
    </row>
    <row r="42" spans="1:10" ht="12.75">
      <c r="A42" s="217" t="s">
        <v>350</v>
      </c>
      <c r="B42" s="25" t="s">
        <v>351</v>
      </c>
      <c r="C42" s="25"/>
      <c r="D42" s="25"/>
      <c r="E42" s="25"/>
      <c r="F42" s="25"/>
      <c r="G42" s="25"/>
      <c r="H42" s="25"/>
      <c r="I42" s="25"/>
      <c r="J42" s="26"/>
    </row>
    <row r="43" spans="1:10" ht="12.75">
      <c r="A43" s="217" t="s">
        <v>352</v>
      </c>
      <c r="B43" s="25" t="s">
        <v>353</v>
      </c>
      <c r="C43" s="25"/>
      <c r="D43" s="25"/>
      <c r="E43" s="25"/>
      <c r="F43" s="25"/>
      <c r="G43" s="25"/>
      <c r="H43" s="25"/>
      <c r="I43" s="25"/>
      <c r="J43" s="26"/>
    </row>
    <row r="44" spans="1:10" ht="12.75">
      <c r="A44" s="217" t="s">
        <v>354</v>
      </c>
      <c r="B44" s="25" t="s">
        <v>355</v>
      </c>
      <c r="C44" s="25"/>
      <c r="D44" s="25"/>
      <c r="E44" s="25"/>
      <c r="F44" s="25"/>
      <c r="G44" s="25"/>
      <c r="H44" s="25"/>
      <c r="I44" s="25"/>
      <c r="J44" s="26"/>
    </row>
    <row r="45" spans="1:10" ht="12.75">
      <c r="A45" s="217" t="s">
        <v>356</v>
      </c>
      <c r="B45" s="25" t="s">
        <v>357</v>
      </c>
      <c r="C45" s="25"/>
      <c r="D45" s="25"/>
      <c r="E45" s="25"/>
      <c r="F45" s="25"/>
      <c r="G45" s="25"/>
      <c r="H45" s="25"/>
      <c r="I45" s="25"/>
      <c r="J45" s="26"/>
    </row>
    <row r="46" spans="1:10" ht="12.75">
      <c r="A46" s="217" t="s">
        <v>358</v>
      </c>
      <c r="B46" s="25" t="s">
        <v>359</v>
      </c>
      <c r="C46" s="25"/>
      <c r="D46" s="25"/>
      <c r="E46" s="25"/>
      <c r="F46" s="25"/>
      <c r="G46" s="25"/>
      <c r="H46" s="25"/>
      <c r="I46" s="25"/>
      <c r="J46" s="26"/>
    </row>
    <row r="47" spans="1:10" ht="12.75">
      <c r="A47" s="217" t="s">
        <v>360</v>
      </c>
      <c r="B47" s="25" t="s">
        <v>361</v>
      </c>
      <c r="C47" s="25"/>
      <c r="D47" s="25"/>
      <c r="E47" s="25"/>
      <c r="F47" s="25"/>
      <c r="G47" s="25"/>
      <c r="H47" s="25"/>
      <c r="I47" s="25"/>
      <c r="J47" s="26"/>
    </row>
    <row r="48" spans="1:10" ht="12.75">
      <c r="A48" s="217" t="s">
        <v>362</v>
      </c>
      <c r="B48" s="25" t="s">
        <v>363</v>
      </c>
      <c r="C48" s="25"/>
      <c r="D48" s="25"/>
      <c r="E48" s="25"/>
      <c r="F48" s="25"/>
      <c r="G48" s="25"/>
      <c r="H48" s="25"/>
      <c r="I48" s="25"/>
      <c r="J48" s="26"/>
    </row>
    <row r="49" spans="1:10" ht="12.75">
      <c r="A49" s="217" t="s">
        <v>364</v>
      </c>
      <c r="B49" s="25" t="s">
        <v>365</v>
      </c>
      <c r="C49" s="25"/>
      <c r="D49" s="25"/>
      <c r="E49" s="25"/>
      <c r="F49" s="25"/>
      <c r="G49" s="25"/>
      <c r="H49" s="25"/>
      <c r="I49" s="25"/>
      <c r="J49" s="26"/>
    </row>
    <row r="50" spans="1:10" ht="12.75">
      <c r="A50" s="217" t="s">
        <v>569</v>
      </c>
      <c r="B50" s="25" t="s">
        <v>570</v>
      </c>
      <c r="C50" s="25"/>
      <c r="D50" s="25"/>
      <c r="E50" s="25"/>
      <c r="F50" s="25"/>
      <c r="G50" s="25"/>
      <c r="H50" s="25"/>
      <c r="I50" s="25"/>
      <c r="J50" s="26"/>
    </row>
    <row r="51" spans="1:10" ht="12.75">
      <c r="A51" s="219" t="s">
        <v>571</v>
      </c>
      <c r="B51" s="232" t="s">
        <v>572</v>
      </c>
      <c r="C51" s="27"/>
      <c r="D51" s="27"/>
      <c r="E51" s="27"/>
      <c r="F51" s="27"/>
      <c r="G51" s="27"/>
      <c r="H51" s="27"/>
      <c r="I51" s="27"/>
      <c r="J51" s="28"/>
    </row>
    <row r="52" spans="1:10" ht="15">
      <c r="A52" s="299" t="s">
        <v>296</v>
      </c>
      <c r="B52" s="300" t="s">
        <v>366</v>
      </c>
      <c r="C52" s="301"/>
      <c r="D52" s="301"/>
      <c r="E52" s="301"/>
      <c r="F52" s="301"/>
      <c r="G52" s="301"/>
      <c r="H52" s="301"/>
      <c r="I52" s="301"/>
      <c r="J52" s="302"/>
    </row>
    <row r="53" spans="1:10" ht="12.75">
      <c r="A53" s="219" t="s">
        <v>367</v>
      </c>
      <c r="B53" s="27" t="s">
        <v>368</v>
      </c>
      <c r="C53" s="27"/>
      <c r="D53" s="27"/>
      <c r="E53" s="27"/>
      <c r="F53" s="27"/>
      <c r="G53" s="27"/>
      <c r="H53" s="27"/>
      <c r="I53" s="27"/>
      <c r="J53" s="28"/>
    </row>
  </sheetData>
  <sheetProtection/>
  <printOptions/>
  <pageMargins left="0.787401575" right="0.787401575" top="0.17" bottom="0.19" header="0.21" footer="0.23"/>
  <pageSetup horizontalDpi="600" verticalDpi="600" orientation="landscape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CC66FF"/>
  </sheetPr>
  <dimension ref="A1:E25"/>
  <sheetViews>
    <sheetView zoomScale="75" zoomScaleNormal="75" zoomScalePageLayoutView="0" workbookViewId="0" topLeftCell="A1">
      <selection activeCell="J25" sqref="J25"/>
    </sheetView>
  </sheetViews>
  <sheetFormatPr defaultColWidth="9.00390625" defaultRowHeight="12.75"/>
  <cols>
    <col min="1" max="1" width="36.00390625" style="0" customWidth="1"/>
    <col min="2" max="2" width="48.375" style="0" customWidth="1"/>
  </cols>
  <sheetData>
    <row r="1" spans="1:3" ht="12.75">
      <c r="A1" s="378"/>
      <c r="B1" s="379"/>
      <c r="C1" s="271"/>
    </row>
    <row r="2" spans="1:2" ht="18">
      <c r="A2" s="682" t="s">
        <v>516</v>
      </c>
      <c r="B2" s="682"/>
    </row>
    <row r="3" spans="1:2" ht="12.75">
      <c r="A3" s="367" t="s">
        <v>33</v>
      </c>
      <c r="B3" s="368" t="s">
        <v>517</v>
      </c>
    </row>
    <row r="4" spans="1:2" ht="12.75">
      <c r="A4" s="191" t="s">
        <v>81</v>
      </c>
      <c r="B4" s="191" t="s">
        <v>518</v>
      </c>
    </row>
    <row r="5" spans="1:2" ht="12.75">
      <c r="A5" s="191" t="s">
        <v>156</v>
      </c>
      <c r="B5" s="191" t="s">
        <v>519</v>
      </c>
    </row>
    <row r="6" spans="1:2" ht="12.75">
      <c r="A6" s="191" t="s">
        <v>113</v>
      </c>
      <c r="B6" s="191" t="s">
        <v>520</v>
      </c>
    </row>
    <row r="7" spans="1:2" ht="12.75">
      <c r="A7" s="191" t="s">
        <v>82</v>
      </c>
      <c r="B7" s="191" t="s">
        <v>521</v>
      </c>
    </row>
    <row r="8" spans="1:2" ht="12.75">
      <c r="A8" s="191" t="s">
        <v>83</v>
      </c>
      <c r="B8" s="191" t="s">
        <v>522</v>
      </c>
    </row>
    <row r="9" spans="1:2" ht="12.75">
      <c r="A9" s="202" t="s">
        <v>84</v>
      </c>
      <c r="B9" s="202" t="s">
        <v>523</v>
      </c>
    </row>
    <row r="10" spans="1:2" ht="12.75">
      <c r="A10" s="208"/>
      <c r="B10" s="208" t="s">
        <v>524</v>
      </c>
    </row>
    <row r="11" spans="1:2" ht="12.75">
      <c r="A11" s="209"/>
      <c r="B11" s="209" t="s">
        <v>525</v>
      </c>
    </row>
    <row r="12" spans="1:2" ht="12.75">
      <c r="A12" s="191" t="s">
        <v>85</v>
      </c>
      <c r="B12" s="191" t="s">
        <v>526</v>
      </c>
    </row>
    <row r="13" spans="1:2" ht="12.75">
      <c r="A13" s="191" t="s">
        <v>86</v>
      </c>
      <c r="B13" s="191" t="s">
        <v>527</v>
      </c>
    </row>
    <row r="14" spans="1:2" ht="12.75">
      <c r="A14" s="191" t="s">
        <v>0</v>
      </c>
      <c r="B14" s="191" t="s">
        <v>528</v>
      </c>
    </row>
    <row r="15" spans="1:2" ht="12.75">
      <c r="A15" s="202" t="s">
        <v>1</v>
      </c>
      <c r="B15" s="191" t="s">
        <v>529</v>
      </c>
    </row>
    <row r="16" spans="1:2" ht="12.75">
      <c r="A16" s="202" t="s">
        <v>87</v>
      </c>
      <c r="B16" s="210" t="s">
        <v>530</v>
      </c>
    </row>
    <row r="17" spans="1:2" ht="12.75">
      <c r="A17" s="211"/>
      <c r="B17" s="212" t="s">
        <v>531</v>
      </c>
    </row>
    <row r="18" spans="1:2" ht="12.75">
      <c r="A18" s="211"/>
      <c r="B18" s="212" t="s">
        <v>532</v>
      </c>
    </row>
    <row r="19" spans="1:2" ht="12.75">
      <c r="A19" s="213"/>
      <c r="B19" s="214" t="s">
        <v>533</v>
      </c>
    </row>
    <row r="20" spans="1:2" ht="12.75">
      <c r="A20" s="209" t="s">
        <v>534</v>
      </c>
      <c r="B20" s="191" t="s">
        <v>535</v>
      </c>
    </row>
    <row r="24" spans="1:5" ht="18">
      <c r="A24" s="179"/>
      <c r="B24" s="215"/>
      <c r="C24" s="215"/>
      <c r="D24" s="215"/>
      <c r="E24" s="215"/>
    </row>
    <row r="25" spans="1:5" ht="12.75">
      <c r="A25" s="215"/>
      <c r="B25" s="215"/>
      <c r="C25" s="215"/>
      <c r="D25" s="215"/>
      <c r="E25" s="215"/>
    </row>
  </sheetData>
  <sheetProtection/>
  <mergeCells count="1">
    <mergeCell ref="A2:B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FF"/>
  </sheetPr>
  <dimension ref="A1:E4"/>
  <sheetViews>
    <sheetView zoomScale="75" zoomScaleNormal="75" zoomScalePageLayoutView="0" workbookViewId="0" topLeftCell="A1">
      <selection activeCell="P29" sqref="P29"/>
    </sheetView>
  </sheetViews>
  <sheetFormatPr defaultColWidth="9.00390625" defaultRowHeight="12.75"/>
  <cols>
    <col min="1" max="16384" width="9.125" style="372" customWidth="1"/>
  </cols>
  <sheetData>
    <row r="1" spans="1:3" ht="12.75">
      <c r="A1" s="375" t="str">
        <f>'T.0.1.'!B4</f>
        <v>Obj.1</v>
      </c>
      <c r="B1" s="376" t="str">
        <f>'T.0.1.'!B8</f>
        <v>CZ</v>
      </c>
      <c r="C1" s="377">
        <f>'T.0.1.'!B7</f>
        <v>2008</v>
      </c>
    </row>
    <row r="2" spans="1:5" ht="12.75">
      <c r="A2" s="369"/>
      <c r="B2" s="369"/>
      <c r="C2" s="369"/>
      <c r="D2" s="370"/>
      <c r="E2" s="371"/>
    </row>
    <row r="3" spans="1:5" ht="18">
      <c r="A3" s="373" t="s">
        <v>536</v>
      </c>
      <c r="B3" s="370"/>
      <c r="C3" s="370"/>
      <c r="D3" s="370"/>
      <c r="E3" s="370"/>
    </row>
    <row r="4" spans="1:5" ht="14.25">
      <c r="A4" s="454" t="s">
        <v>596</v>
      </c>
      <c r="B4" s="370"/>
      <c r="C4" s="370"/>
      <c r="D4" s="370"/>
      <c r="E4" s="370"/>
    </row>
  </sheetData>
  <sheetProtection password="D208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2:F15"/>
  <sheetViews>
    <sheetView zoomScale="75" zoomScaleNormal="75" zoomScalePageLayoutView="0" workbookViewId="0" topLeftCell="A1">
      <selection activeCell="B7" sqref="B7"/>
    </sheetView>
  </sheetViews>
  <sheetFormatPr defaultColWidth="9.00390625" defaultRowHeight="12.75"/>
  <cols>
    <col min="1" max="1" width="16.75390625" style="0" customWidth="1"/>
    <col min="2" max="2" width="16.00390625" style="0" customWidth="1"/>
  </cols>
  <sheetData>
    <row r="2" spans="1:6" ht="18">
      <c r="A2" s="29" t="s">
        <v>29</v>
      </c>
      <c r="B2" s="30"/>
      <c r="C2" s="30"/>
      <c r="D2" s="31"/>
      <c r="E2" s="31"/>
      <c r="F2" s="32"/>
    </row>
    <row r="3" spans="1:6" ht="12.75">
      <c r="A3" s="30"/>
      <c r="B3" s="30"/>
      <c r="C3" s="30"/>
      <c r="D3" s="31"/>
      <c r="E3" s="31"/>
      <c r="F3" s="31"/>
    </row>
    <row r="4" spans="1:6" ht="12.75">
      <c r="A4" s="33" t="s">
        <v>14</v>
      </c>
      <c r="B4" s="34" t="s">
        <v>452</v>
      </c>
      <c r="C4" s="30"/>
      <c r="D4" s="31"/>
      <c r="E4" s="31"/>
      <c r="F4" s="31"/>
    </row>
    <row r="5" spans="1:6" ht="12.75">
      <c r="A5" s="35" t="s">
        <v>144</v>
      </c>
      <c r="B5" s="34" t="s">
        <v>451</v>
      </c>
      <c r="C5" s="31"/>
      <c r="D5" s="31"/>
      <c r="E5" s="31"/>
      <c r="F5" s="31"/>
    </row>
    <row r="6" spans="1:6" ht="12.75">
      <c r="A6" s="35" t="s">
        <v>145</v>
      </c>
      <c r="B6" s="36" t="s">
        <v>455</v>
      </c>
      <c r="C6" s="31"/>
      <c r="D6" s="31"/>
      <c r="E6" s="31"/>
      <c r="F6" s="31"/>
    </row>
    <row r="7" spans="1:6" ht="12.75">
      <c r="A7" s="35" t="s">
        <v>146</v>
      </c>
      <c r="B7" s="37">
        <v>2008</v>
      </c>
      <c r="C7" s="31"/>
      <c r="D7" s="31"/>
      <c r="E7" s="31"/>
      <c r="F7" s="31"/>
    </row>
    <row r="8" spans="1:6" ht="12.75">
      <c r="A8" s="38" t="s">
        <v>23</v>
      </c>
      <c r="B8" s="298" t="s">
        <v>451</v>
      </c>
      <c r="C8" s="31"/>
      <c r="D8" s="31"/>
      <c r="E8" s="31"/>
      <c r="F8" s="31"/>
    </row>
    <row r="9" spans="1:6" ht="12.75">
      <c r="A9" s="31"/>
      <c r="B9" s="31"/>
      <c r="C9" s="31"/>
      <c r="D9" s="31"/>
      <c r="E9" s="31"/>
      <c r="F9" s="31"/>
    </row>
    <row r="10" spans="1:6" ht="12.75">
      <c r="A10" s="31"/>
      <c r="B10" s="31"/>
      <c r="C10" s="31"/>
      <c r="D10" s="31"/>
      <c r="E10" s="31"/>
      <c r="F10" s="31"/>
    </row>
    <row r="11" spans="1:6" ht="12.75">
      <c r="A11" s="32" t="s">
        <v>269</v>
      </c>
      <c r="B11" s="31"/>
      <c r="C11" s="31"/>
      <c r="D11" s="31"/>
      <c r="E11" s="31"/>
      <c r="F11" s="31"/>
    </row>
    <row r="12" spans="1:6" ht="12.75">
      <c r="A12" s="220" t="s">
        <v>266</v>
      </c>
      <c r="B12" s="470"/>
      <c r="C12" s="471"/>
      <c r="D12" s="471"/>
      <c r="E12" s="471"/>
      <c r="F12" s="472"/>
    </row>
    <row r="13" spans="1:6" ht="12.75">
      <c r="A13" s="220" t="s">
        <v>267</v>
      </c>
      <c r="B13" s="473" t="s">
        <v>454</v>
      </c>
      <c r="C13" s="471"/>
      <c r="D13" s="471"/>
      <c r="E13" s="471"/>
      <c r="F13" s="472"/>
    </row>
    <row r="14" spans="1:6" ht="12.75">
      <c r="A14" s="220" t="s">
        <v>268</v>
      </c>
      <c r="B14" s="41"/>
      <c r="C14" s="39"/>
      <c r="D14" s="39"/>
      <c r="E14" s="39"/>
      <c r="F14" s="40"/>
    </row>
    <row r="15" spans="1:6" ht="12.75">
      <c r="A15" s="220" t="s">
        <v>415</v>
      </c>
      <c r="B15" s="42"/>
      <c r="C15" s="39"/>
      <c r="D15" s="39"/>
      <c r="E15" s="39"/>
      <c r="F15" s="40"/>
    </row>
  </sheetData>
  <sheetProtection/>
  <mergeCells count="2">
    <mergeCell ref="B12:F12"/>
    <mergeCell ref="B13:F1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D29"/>
  <sheetViews>
    <sheetView zoomScale="75" zoomScaleNormal="75" zoomScalePageLayoutView="0" workbookViewId="0" topLeftCell="A1">
      <selection activeCell="L32" sqref="L32"/>
    </sheetView>
  </sheetViews>
  <sheetFormatPr defaultColWidth="9.00390625" defaultRowHeight="12.75"/>
  <cols>
    <col min="1" max="1" width="9.25390625" style="0" customWidth="1"/>
    <col min="2" max="2" width="49.75390625" style="0" customWidth="1"/>
    <col min="3" max="3" width="13.125" style="0" customWidth="1"/>
    <col min="4" max="4" width="10.375" style="0" customWidth="1"/>
  </cols>
  <sheetData>
    <row r="1" spans="1:3" ht="12.75">
      <c r="A1" s="375" t="str">
        <f>'T.0.1.'!B4</f>
        <v>Obj.1</v>
      </c>
      <c r="B1" s="376" t="str">
        <f>'T.0.1.'!B8</f>
        <v>CZ</v>
      </c>
      <c r="C1" s="377">
        <f>'T.0.1.'!B7</f>
        <v>2008</v>
      </c>
    </row>
    <row r="2" spans="1:4" ht="12.75">
      <c r="A2" s="258"/>
      <c r="B2" s="258"/>
      <c r="C2" s="258"/>
      <c r="D2" s="43"/>
    </row>
    <row r="3" spans="1:4" ht="18">
      <c r="A3" s="44" t="s">
        <v>28</v>
      </c>
      <c r="B3" s="45"/>
      <c r="C3" s="46"/>
      <c r="D3" s="47"/>
    </row>
    <row r="4" spans="1:4" ht="15.75">
      <c r="A4" s="48"/>
      <c r="B4" s="49"/>
      <c r="C4" s="480" t="s">
        <v>219</v>
      </c>
      <c r="D4" s="478" t="s">
        <v>369</v>
      </c>
    </row>
    <row r="5" spans="1:4" ht="12.75">
      <c r="A5" s="47"/>
      <c r="B5" s="47"/>
      <c r="C5" s="481"/>
      <c r="D5" s="479"/>
    </row>
    <row r="6" spans="1:4" ht="29.25" customHeight="1">
      <c r="A6" s="476" t="s">
        <v>143</v>
      </c>
      <c r="B6" s="477"/>
      <c r="C6" s="50" t="s">
        <v>217</v>
      </c>
      <c r="D6" s="455" t="s">
        <v>453</v>
      </c>
    </row>
    <row r="7" spans="1:4" ht="23.25" customHeight="1">
      <c r="A7" s="476" t="s">
        <v>158</v>
      </c>
      <c r="B7" s="477"/>
      <c r="C7" s="50" t="s">
        <v>218</v>
      </c>
      <c r="D7" s="51" t="s">
        <v>408</v>
      </c>
    </row>
    <row r="8" spans="1:4" ht="24" customHeight="1">
      <c r="A8" s="476" t="s">
        <v>135</v>
      </c>
      <c r="B8" s="477"/>
      <c r="C8" s="50" t="s">
        <v>123</v>
      </c>
      <c r="D8" s="455" t="s">
        <v>453</v>
      </c>
    </row>
    <row r="9" spans="1:4" ht="25.5" customHeight="1">
      <c r="A9" s="476" t="s">
        <v>163</v>
      </c>
      <c r="B9" s="477"/>
      <c r="C9" s="50" t="s">
        <v>220</v>
      </c>
      <c r="D9" s="374"/>
    </row>
    <row r="10" spans="1:4" ht="22.5" customHeight="1">
      <c r="A10" s="476" t="s">
        <v>270</v>
      </c>
      <c r="B10" s="477"/>
      <c r="C10" s="50" t="s">
        <v>221</v>
      </c>
      <c r="D10" s="374"/>
    </row>
    <row r="11" spans="1:4" ht="24.75" customHeight="1">
      <c r="A11" s="476" t="s">
        <v>271</v>
      </c>
      <c r="B11" s="477"/>
      <c r="C11" s="50" t="s">
        <v>222</v>
      </c>
      <c r="D11" s="374"/>
    </row>
    <row r="12" spans="1:4" ht="18.75" customHeight="1">
      <c r="A12" s="476" t="s">
        <v>183</v>
      </c>
      <c r="B12" s="477"/>
      <c r="C12" s="50" t="s">
        <v>223</v>
      </c>
      <c r="D12" s="374"/>
    </row>
    <row r="13" spans="1:4" ht="35.25" customHeight="1">
      <c r="A13" s="476" t="s">
        <v>184</v>
      </c>
      <c r="B13" s="477"/>
      <c r="C13" s="50" t="s">
        <v>224</v>
      </c>
      <c r="D13" s="455" t="s">
        <v>453</v>
      </c>
    </row>
    <row r="14" spans="1:4" ht="23.25" customHeight="1">
      <c r="A14" s="476" t="s">
        <v>420</v>
      </c>
      <c r="B14" s="477"/>
      <c r="C14" s="50" t="s">
        <v>419</v>
      </c>
      <c r="D14" s="455" t="s">
        <v>453</v>
      </c>
    </row>
    <row r="15" spans="1:4" ht="24" customHeight="1">
      <c r="A15" s="476" t="s">
        <v>272</v>
      </c>
      <c r="B15" s="477"/>
      <c r="C15" s="50" t="s">
        <v>279</v>
      </c>
      <c r="D15" s="455" t="s">
        <v>453</v>
      </c>
    </row>
    <row r="16" spans="1:4" ht="24" customHeight="1">
      <c r="A16" s="476" t="s">
        <v>133</v>
      </c>
      <c r="B16" s="477"/>
      <c r="C16" s="50" t="s">
        <v>225</v>
      </c>
      <c r="D16" s="455" t="s">
        <v>453</v>
      </c>
    </row>
    <row r="17" spans="1:4" ht="31.5" customHeight="1">
      <c r="A17" s="476" t="s">
        <v>152</v>
      </c>
      <c r="B17" s="477"/>
      <c r="C17" s="50" t="s">
        <v>226</v>
      </c>
      <c r="D17" s="51" t="s">
        <v>408</v>
      </c>
    </row>
    <row r="18" spans="1:4" ht="23.25" customHeight="1">
      <c r="A18" s="476" t="s">
        <v>70</v>
      </c>
      <c r="B18" s="477"/>
      <c r="C18" s="50" t="s">
        <v>226</v>
      </c>
      <c r="D18" s="51" t="s">
        <v>408</v>
      </c>
    </row>
    <row r="19" spans="1:4" ht="33" customHeight="1">
      <c r="A19" s="476" t="s">
        <v>153</v>
      </c>
      <c r="B19" s="477"/>
      <c r="C19" s="50" t="s">
        <v>227</v>
      </c>
      <c r="D19" s="51" t="s">
        <v>408</v>
      </c>
    </row>
    <row r="20" spans="1:4" ht="34.5" customHeight="1">
      <c r="A20" s="476" t="s">
        <v>154</v>
      </c>
      <c r="B20" s="477"/>
      <c r="C20" s="52" t="s">
        <v>227</v>
      </c>
      <c r="D20" s="51" t="s">
        <v>408</v>
      </c>
    </row>
    <row r="21" spans="1:4" ht="44.25" customHeight="1">
      <c r="A21" s="476" t="s">
        <v>71</v>
      </c>
      <c r="B21" s="477"/>
      <c r="C21" s="50" t="s">
        <v>228</v>
      </c>
      <c r="D21" s="455" t="s">
        <v>453</v>
      </c>
    </row>
    <row r="22" spans="1:4" ht="25.5" customHeight="1">
      <c r="A22" s="476" t="s">
        <v>155</v>
      </c>
      <c r="B22" s="477"/>
      <c r="C22" s="50" t="s">
        <v>228</v>
      </c>
      <c r="D22" s="455" t="s">
        <v>453</v>
      </c>
    </row>
    <row r="23" spans="1:4" ht="34.5" customHeight="1">
      <c r="A23" s="476" t="s">
        <v>106</v>
      </c>
      <c r="B23" s="477"/>
      <c r="C23" s="50" t="s">
        <v>229</v>
      </c>
      <c r="D23" s="455" t="s">
        <v>453</v>
      </c>
    </row>
    <row r="24" spans="1:4" ht="24.75" customHeight="1">
      <c r="A24" s="476" t="s">
        <v>107</v>
      </c>
      <c r="B24" s="477"/>
      <c r="C24" s="50" t="s">
        <v>229</v>
      </c>
      <c r="D24" s="51" t="s">
        <v>408</v>
      </c>
    </row>
    <row r="25" spans="1:4" ht="48.75" customHeight="1">
      <c r="A25" s="476" t="s">
        <v>108</v>
      </c>
      <c r="B25" s="477"/>
      <c r="C25" s="50" t="s">
        <v>230</v>
      </c>
      <c r="D25" s="51" t="s">
        <v>408</v>
      </c>
    </row>
    <row r="26" spans="1:4" ht="44.25" customHeight="1">
      <c r="A26" s="476" t="s">
        <v>109</v>
      </c>
      <c r="B26" s="477"/>
      <c r="C26" s="50" t="s">
        <v>230</v>
      </c>
      <c r="D26" s="51" t="s">
        <v>408</v>
      </c>
    </row>
    <row r="27" spans="1:4" ht="25.5" customHeight="1">
      <c r="A27" s="476" t="s">
        <v>110</v>
      </c>
      <c r="B27" s="477"/>
      <c r="C27" s="50" t="s">
        <v>230</v>
      </c>
      <c r="D27" s="51" t="s">
        <v>408</v>
      </c>
    </row>
    <row r="28" spans="1:4" ht="25.5" customHeight="1">
      <c r="A28" s="474" t="s">
        <v>573</v>
      </c>
      <c r="B28" s="475"/>
      <c r="C28" s="233" t="s">
        <v>569</v>
      </c>
      <c r="D28" s="234" t="s">
        <v>408</v>
      </c>
    </row>
    <row r="29" spans="1:4" ht="25.5" customHeight="1">
      <c r="A29" s="474" t="s">
        <v>574</v>
      </c>
      <c r="B29" s="475"/>
      <c r="C29" s="233" t="s">
        <v>571</v>
      </c>
      <c r="D29" s="455" t="s">
        <v>453</v>
      </c>
    </row>
  </sheetData>
  <sheetProtection password="C0A5" sheet="1" objects="1" scenarios="1" formatCells="0" formatColumns="0" formatRows="0" insertHyperlinks="0"/>
  <mergeCells count="26">
    <mergeCell ref="A22:B22"/>
    <mergeCell ref="A23:B23"/>
    <mergeCell ref="C4:C5"/>
    <mergeCell ref="A11:B11"/>
    <mergeCell ref="A15:B15"/>
    <mergeCell ref="A14:B14"/>
    <mergeCell ref="A25:B25"/>
    <mergeCell ref="A26:B26"/>
    <mergeCell ref="D4:D5"/>
    <mergeCell ref="A24:B24"/>
    <mergeCell ref="A20:B20"/>
    <mergeCell ref="A16:B16"/>
    <mergeCell ref="A17:B17"/>
    <mergeCell ref="A18:B18"/>
    <mergeCell ref="A19:B19"/>
    <mergeCell ref="A21:B21"/>
    <mergeCell ref="A28:B28"/>
    <mergeCell ref="A29:B29"/>
    <mergeCell ref="A27:B27"/>
    <mergeCell ref="A6:B6"/>
    <mergeCell ref="A7:B7"/>
    <mergeCell ref="A8:B8"/>
    <mergeCell ref="A9:B9"/>
    <mergeCell ref="A10:B10"/>
    <mergeCell ref="A12:B12"/>
    <mergeCell ref="A13:B13"/>
  </mergeCells>
  <printOptions/>
  <pageMargins left="0.787401575" right="0.787401575" top="0.53" bottom="0.72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I29"/>
  <sheetViews>
    <sheetView zoomScale="75" zoomScaleNormal="75" zoomScalePageLayoutView="0" workbookViewId="0" topLeftCell="A1">
      <selection activeCell="E5" sqref="E5:F29"/>
    </sheetView>
  </sheetViews>
  <sheetFormatPr defaultColWidth="9.00390625" defaultRowHeight="12.75"/>
  <cols>
    <col min="1" max="1" width="42.875" style="0" customWidth="1"/>
    <col min="3" max="3" width="14.75390625" style="0" customWidth="1"/>
    <col min="4" max="4" width="22.00390625" style="0" customWidth="1"/>
    <col min="5" max="5" width="12.25390625" style="0" customWidth="1"/>
    <col min="6" max="6" width="15.875" style="0" customWidth="1"/>
  </cols>
  <sheetData>
    <row r="1" spans="1:3" ht="12.75">
      <c r="A1" s="375" t="str">
        <f>'T.0.1.'!B4</f>
        <v>Obj.1</v>
      </c>
      <c r="B1" s="376" t="str">
        <f>'T.0.1.'!B8</f>
        <v>CZ</v>
      </c>
      <c r="C1" s="377">
        <f>'T.0.1.'!B7</f>
        <v>2008</v>
      </c>
    </row>
    <row r="2" spans="1:6" ht="12.75">
      <c r="A2" s="259"/>
      <c r="B2" s="259"/>
      <c r="C2" s="259"/>
      <c r="D2" s="53"/>
      <c r="E2" s="53"/>
      <c r="F2" s="54"/>
    </row>
    <row r="3" spans="1:6" ht="18">
      <c r="A3" s="56" t="s">
        <v>16</v>
      </c>
      <c r="B3" s="56"/>
      <c r="C3" s="56"/>
      <c r="D3" s="53"/>
      <c r="E3" s="57"/>
      <c r="F3" s="58"/>
    </row>
    <row r="4" spans="1:6" ht="12.75">
      <c r="A4" s="58"/>
      <c r="B4" s="58"/>
      <c r="C4" s="58"/>
      <c r="D4" s="58"/>
      <c r="E4" s="277" t="s">
        <v>7</v>
      </c>
      <c r="F4" s="278" t="s">
        <v>211</v>
      </c>
    </row>
    <row r="5" spans="1:9" ht="12.75">
      <c r="A5" s="59" t="s">
        <v>58</v>
      </c>
      <c r="B5" s="60"/>
      <c r="C5" s="60"/>
      <c r="D5" s="61"/>
      <c r="E5" s="176">
        <v>14246</v>
      </c>
      <c r="F5" s="204">
        <v>2008</v>
      </c>
      <c r="G5" s="273"/>
      <c r="H5" s="273"/>
      <c r="I5" s="273"/>
    </row>
    <row r="6" spans="1:9" ht="12.75">
      <c r="A6" s="62" t="s">
        <v>98</v>
      </c>
      <c r="B6" s="60"/>
      <c r="C6" s="60"/>
      <c r="D6" s="61"/>
      <c r="E6" s="227" t="s">
        <v>174</v>
      </c>
      <c r="F6" s="204"/>
      <c r="G6" s="273"/>
      <c r="H6" s="273"/>
      <c r="I6" s="273"/>
    </row>
    <row r="7" spans="1:9" ht="12.75">
      <c r="A7" s="59" t="s">
        <v>57</v>
      </c>
      <c r="B7" s="60"/>
      <c r="C7" s="60"/>
      <c r="D7" s="61"/>
      <c r="E7" s="227">
        <v>0.0233</v>
      </c>
      <c r="F7" s="204">
        <v>2008</v>
      </c>
      <c r="G7" s="273"/>
      <c r="H7" s="273"/>
      <c r="I7" s="273"/>
    </row>
    <row r="8" spans="1:9" ht="12.75">
      <c r="A8" s="482" t="s">
        <v>56</v>
      </c>
      <c r="B8" s="59" t="s">
        <v>54</v>
      </c>
      <c r="C8" s="60"/>
      <c r="D8" s="61"/>
      <c r="E8" s="176">
        <v>573</v>
      </c>
      <c r="F8" s="204">
        <v>2008</v>
      </c>
      <c r="G8" s="273"/>
      <c r="H8" s="273"/>
      <c r="I8" s="273"/>
    </row>
    <row r="9" spans="1:9" ht="12.75">
      <c r="A9" s="482"/>
      <c r="B9" s="63" t="s">
        <v>55</v>
      </c>
      <c r="C9" s="59"/>
      <c r="D9" s="61"/>
      <c r="E9" s="176">
        <v>509</v>
      </c>
      <c r="F9" s="204">
        <v>2008</v>
      </c>
      <c r="G9" s="273"/>
      <c r="H9" s="273"/>
      <c r="I9" s="273"/>
    </row>
    <row r="10" spans="1:9" ht="12.75">
      <c r="A10" s="482"/>
      <c r="B10" s="59" t="s">
        <v>99</v>
      </c>
      <c r="C10" s="60"/>
      <c r="D10" s="61"/>
      <c r="E10" s="381" t="s">
        <v>174</v>
      </c>
      <c r="F10" s="204">
        <v>2008</v>
      </c>
      <c r="G10" s="273"/>
      <c r="H10" s="273"/>
      <c r="I10" s="273"/>
    </row>
    <row r="11" spans="1:9" ht="12.75">
      <c r="A11" s="482"/>
      <c r="B11" s="64" t="s">
        <v>100</v>
      </c>
      <c r="C11" s="60"/>
      <c r="D11" s="61"/>
      <c r="E11" s="287">
        <f>IF(AND(ISNUMBER(E19),E19&lt;&gt;0),SUMPRODUCT(E8:E9,E15:E16)/E19,0)</f>
        <v>556.1260957518543</v>
      </c>
      <c r="F11" s="204">
        <v>2008</v>
      </c>
      <c r="G11" s="273"/>
      <c r="H11" s="273"/>
      <c r="I11" s="273"/>
    </row>
    <row r="12" spans="1:9" ht="12.75">
      <c r="A12" s="59" t="s">
        <v>165</v>
      </c>
      <c r="B12" s="60"/>
      <c r="C12" s="60"/>
      <c r="D12" s="61"/>
      <c r="E12" s="176">
        <v>131.6</v>
      </c>
      <c r="F12" s="204">
        <v>2008</v>
      </c>
      <c r="G12" s="273"/>
      <c r="H12" s="273"/>
      <c r="I12" s="273"/>
    </row>
    <row r="13" spans="1:9" ht="12.75">
      <c r="A13" s="483" t="s">
        <v>59</v>
      </c>
      <c r="B13" s="484" t="s">
        <v>8</v>
      </c>
      <c r="C13" s="485"/>
      <c r="D13" s="61"/>
      <c r="E13" s="176" t="s">
        <v>174</v>
      </c>
      <c r="F13" s="204"/>
      <c r="G13" s="273"/>
      <c r="H13" s="273"/>
      <c r="I13" s="273"/>
    </row>
    <row r="14" spans="1:9" ht="12.75">
      <c r="A14" s="483"/>
      <c r="B14" s="486" t="s">
        <v>9</v>
      </c>
      <c r="C14" s="487"/>
      <c r="D14" s="61"/>
      <c r="E14" s="176" t="s">
        <v>174</v>
      </c>
      <c r="F14" s="204"/>
      <c r="G14" s="273"/>
      <c r="H14" s="273"/>
      <c r="I14" s="273"/>
    </row>
    <row r="15" spans="1:9" ht="12.75">
      <c r="A15" s="483" t="s">
        <v>63</v>
      </c>
      <c r="B15" s="62" t="s">
        <v>101</v>
      </c>
      <c r="C15" s="60"/>
      <c r="D15" s="61"/>
      <c r="E15" s="176">
        <v>7644</v>
      </c>
      <c r="F15" s="204">
        <v>2008</v>
      </c>
      <c r="G15" s="273"/>
      <c r="H15" s="273"/>
      <c r="I15" s="273"/>
    </row>
    <row r="16" spans="1:9" ht="12.75">
      <c r="A16" s="483"/>
      <c r="B16" s="490" t="s">
        <v>117</v>
      </c>
      <c r="C16" s="59" t="s">
        <v>116</v>
      </c>
      <c r="D16" s="61"/>
      <c r="E16" s="176">
        <v>2737</v>
      </c>
      <c r="F16" s="204">
        <v>2008</v>
      </c>
      <c r="G16" s="273"/>
      <c r="H16" s="273"/>
      <c r="I16" s="273"/>
    </row>
    <row r="17" spans="1:9" ht="12.75">
      <c r="A17" s="483"/>
      <c r="B17" s="490"/>
      <c r="C17" s="482" t="s">
        <v>102</v>
      </c>
      <c r="D17" s="63" t="s">
        <v>116</v>
      </c>
      <c r="E17" s="176" t="s">
        <v>174</v>
      </c>
      <c r="F17" s="204"/>
      <c r="G17" s="273"/>
      <c r="H17" s="273"/>
      <c r="I17" s="273"/>
    </row>
    <row r="18" spans="1:9" ht="12.75">
      <c r="A18" s="483"/>
      <c r="B18" s="490"/>
      <c r="C18" s="482"/>
      <c r="D18" s="456" t="s">
        <v>62</v>
      </c>
      <c r="E18" s="176" t="s">
        <v>174</v>
      </c>
      <c r="F18" s="204"/>
      <c r="G18" s="273"/>
      <c r="H18" s="273"/>
      <c r="I18" s="273"/>
    </row>
    <row r="19" spans="1:9" ht="12.75">
      <c r="A19" s="483"/>
      <c r="B19" s="64" t="s">
        <v>116</v>
      </c>
      <c r="C19" s="60"/>
      <c r="D19" s="61"/>
      <c r="E19" s="287">
        <v>10381</v>
      </c>
      <c r="F19" s="204">
        <v>2008</v>
      </c>
      <c r="G19" s="273"/>
      <c r="H19" s="273"/>
      <c r="I19" s="273"/>
    </row>
    <row r="20" spans="1:9" ht="12.75">
      <c r="A20" s="482" t="s">
        <v>60</v>
      </c>
      <c r="B20" s="59" t="s">
        <v>101</v>
      </c>
      <c r="C20" s="60"/>
      <c r="D20" s="61"/>
      <c r="E20" s="176">
        <v>3699</v>
      </c>
      <c r="F20" s="204">
        <v>2008</v>
      </c>
      <c r="G20" s="273"/>
      <c r="H20" s="273"/>
      <c r="I20" s="273"/>
    </row>
    <row r="21" spans="1:9" ht="12.75">
      <c r="A21" s="482"/>
      <c r="B21" s="491" t="s">
        <v>117</v>
      </c>
      <c r="C21" s="59" t="s">
        <v>116</v>
      </c>
      <c r="D21" s="61"/>
      <c r="E21" s="176">
        <v>1233</v>
      </c>
      <c r="F21" s="204">
        <v>2008</v>
      </c>
      <c r="G21" s="273"/>
      <c r="H21" s="273"/>
      <c r="I21" s="273"/>
    </row>
    <row r="22" spans="1:9" ht="12.75">
      <c r="A22" s="482"/>
      <c r="B22" s="492"/>
      <c r="C22" s="59" t="s">
        <v>102</v>
      </c>
      <c r="D22" s="61"/>
      <c r="E22" s="176">
        <v>94</v>
      </c>
      <c r="F22" s="204">
        <v>2008</v>
      </c>
      <c r="G22" s="273"/>
      <c r="H22" s="273"/>
      <c r="I22" s="273"/>
    </row>
    <row r="23" spans="1:9" ht="12.75">
      <c r="A23" s="482"/>
      <c r="B23" s="64" t="s">
        <v>116</v>
      </c>
      <c r="C23" s="60"/>
      <c r="D23" s="61"/>
      <c r="E23" s="287">
        <v>4932</v>
      </c>
      <c r="F23" s="204">
        <v>2008</v>
      </c>
      <c r="G23" s="273"/>
      <c r="H23" s="273"/>
      <c r="I23" s="273"/>
    </row>
    <row r="24" spans="1:9" ht="12.75">
      <c r="A24" s="482" t="s">
        <v>61</v>
      </c>
      <c r="B24" s="59" t="s">
        <v>101</v>
      </c>
      <c r="C24" s="60"/>
      <c r="D24" s="61"/>
      <c r="E24" s="227">
        <v>0.053</v>
      </c>
      <c r="F24" s="204">
        <v>2008</v>
      </c>
      <c r="G24" s="273"/>
      <c r="H24" s="273"/>
      <c r="I24" s="273"/>
    </row>
    <row r="25" spans="1:9" ht="12.75">
      <c r="A25" s="482"/>
      <c r="B25" s="59" t="s">
        <v>117</v>
      </c>
      <c r="C25" s="60"/>
      <c r="D25" s="61"/>
      <c r="E25" s="227">
        <v>0.058</v>
      </c>
      <c r="F25" s="204">
        <v>2008</v>
      </c>
      <c r="G25" s="273"/>
      <c r="H25" s="273"/>
      <c r="I25" s="273"/>
    </row>
    <row r="26" spans="1:9" ht="12.75">
      <c r="A26" s="482"/>
      <c r="B26" s="64" t="s">
        <v>116</v>
      </c>
      <c r="C26" s="60"/>
      <c r="D26" s="61"/>
      <c r="E26" s="227">
        <v>0.054</v>
      </c>
      <c r="F26" s="204">
        <v>2008</v>
      </c>
      <c r="G26" s="273"/>
      <c r="H26" s="273"/>
      <c r="I26" s="273"/>
    </row>
    <row r="27" spans="1:9" ht="12.75">
      <c r="A27" s="488" t="s">
        <v>275</v>
      </c>
      <c r="B27" s="489"/>
      <c r="C27" s="489"/>
      <c r="D27" s="61"/>
      <c r="E27" s="227">
        <v>0.427</v>
      </c>
      <c r="F27" s="204">
        <v>2008</v>
      </c>
      <c r="G27" s="273"/>
      <c r="H27" s="273"/>
      <c r="I27" s="273"/>
    </row>
    <row r="28" spans="1:9" ht="12.75">
      <c r="A28" s="488" t="s">
        <v>276</v>
      </c>
      <c r="B28" s="489"/>
      <c r="C28" s="489"/>
      <c r="D28" s="61"/>
      <c r="E28" s="380" t="s">
        <v>174</v>
      </c>
      <c r="F28" s="204">
        <v>2008</v>
      </c>
      <c r="G28" s="273"/>
      <c r="H28" s="273"/>
      <c r="I28" s="273"/>
    </row>
    <row r="29" spans="1:6" ht="12.75">
      <c r="A29" s="63" t="s">
        <v>277</v>
      </c>
      <c r="B29" s="65"/>
      <c r="C29" s="59"/>
      <c r="D29" s="61"/>
      <c r="E29" s="227" t="s">
        <v>174</v>
      </c>
      <c r="F29" s="204"/>
    </row>
  </sheetData>
  <sheetProtection/>
  <mergeCells count="12">
    <mergeCell ref="A15:A19"/>
    <mergeCell ref="B21:B22"/>
    <mergeCell ref="A8:A11"/>
    <mergeCell ref="A13:A14"/>
    <mergeCell ref="B13:C13"/>
    <mergeCell ref="B14:C14"/>
    <mergeCell ref="A27:C27"/>
    <mergeCell ref="A28:C28"/>
    <mergeCell ref="A24:A26"/>
    <mergeCell ref="C17:C18"/>
    <mergeCell ref="B16:B18"/>
    <mergeCell ref="A20:A2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1:D31"/>
  <sheetViews>
    <sheetView zoomScale="75" zoomScaleNormal="75" zoomScalePageLayoutView="0" workbookViewId="0" topLeftCell="A1">
      <selection activeCell="H46" sqref="H46"/>
    </sheetView>
  </sheetViews>
  <sheetFormatPr defaultColWidth="9.00390625" defaultRowHeight="12.75"/>
  <cols>
    <col min="1" max="1" width="29.625" style="0" customWidth="1"/>
    <col min="2" max="2" width="13.75390625" style="0" customWidth="1"/>
    <col min="3" max="3" width="13.125" style="0" customWidth="1"/>
    <col min="4" max="4" width="12.625" style="0" customWidth="1"/>
  </cols>
  <sheetData>
    <row r="1" spans="1:4" ht="12.75">
      <c r="A1" s="683" t="s">
        <v>452</v>
      </c>
      <c r="B1" s="684" t="s">
        <v>451</v>
      </c>
      <c r="C1" s="685">
        <v>2008</v>
      </c>
      <c r="D1" s="686"/>
    </row>
    <row r="2" spans="1:4" ht="12.75">
      <c r="A2" s="687"/>
      <c r="B2" s="687"/>
      <c r="C2" s="687"/>
      <c r="D2" s="688"/>
    </row>
    <row r="3" spans="1:4" ht="18">
      <c r="A3" s="689" t="s">
        <v>293</v>
      </c>
      <c r="B3" s="690"/>
      <c r="C3" s="690"/>
      <c r="D3" s="690"/>
    </row>
    <row r="4" spans="1:4" ht="18">
      <c r="A4" s="689"/>
      <c r="B4" s="691" t="s">
        <v>150</v>
      </c>
      <c r="C4" s="692"/>
      <c r="D4" s="693">
        <v>2008</v>
      </c>
    </row>
    <row r="5" spans="1:4" ht="12.75">
      <c r="A5" s="694"/>
      <c r="B5" s="694"/>
      <c r="C5" s="694"/>
      <c r="D5" s="694"/>
    </row>
    <row r="6" spans="1:4" ht="12.75">
      <c r="A6" s="695"/>
      <c r="B6" s="696" t="s">
        <v>41</v>
      </c>
      <c r="C6" s="697" t="s">
        <v>166</v>
      </c>
      <c r="D6" s="697" t="s">
        <v>132</v>
      </c>
    </row>
    <row r="7" spans="1:4" ht="12.75">
      <c r="A7" s="695" t="s">
        <v>103</v>
      </c>
      <c r="B7" s="698">
        <v>3026</v>
      </c>
      <c r="C7" s="699">
        <v>0.713</v>
      </c>
      <c r="D7" s="699">
        <v>0.384</v>
      </c>
    </row>
    <row r="8" spans="1:4" ht="12.75">
      <c r="A8" s="695" t="s">
        <v>104</v>
      </c>
      <c r="B8" s="698">
        <v>239</v>
      </c>
      <c r="C8" s="699">
        <v>0.056</v>
      </c>
      <c r="D8" s="699">
        <v>0.03</v>
      </c>
    </row>
    <row r="9" spans="1:4" ht="12.75">
      <c r="A9" s="695" t="s">
        <v>105</v>
      </c>
      <c r="B9" s="698">
        <v>980</v>
      </c>
      <c r="C9" s="699">
        <v>0.231</v>
      </c>
      <c r="D9" s="699">
        <v>0.124</v>
      </c>
    </row>
    <row r="10" spans="1:4" ht="12.75">
      <c r="A10" s="700" t="s">
        <v>168</v>
      </c>
      <c r="B10" s="701">
        <v>4245</v>
      </c>
      <c r="C10" s="699">
        <v>1</v>
      </c>
      <c r="D10" s="699">
        <v>0.53</v>
      </c>
    </row>
    <row r="11" spans="1:4" ht="12.75">
      <c r="A11" s="702"/>
      <c r="B11" s="703"/>
      <c r="C11" s="703"/>
      <c r="D11" s="704"/>
    </row>
    <row r="12" spans="1:4" ht="12.75">
      <c r="A12" s="695" t="s">
        <v>167</v>
      </c>
      <c r="B12" s="698">
        <v>2653</v>
      </c>
      <c r="C12" s="705"/>
      <c r="D12" s="699">
        <v>0.3361653563276693</v>
      </c>
    </row>
    <row r="13" spans="1:4" ht="12.75">
      <c r="A13" s="706"/>
      <c r="B13" s="707"/>
      <c r="C13" s="707"/>
      <c r="D13" s="708"/>
    </row>
    <row r="14" spans="1:4" ht="12.75">
      <c r="A14" s="695" t="s">
        <v>169</v>
      </c>
      <c r="B14" s="698">
        <v>989</v>
      </c>
      <c r="C14" s="705"/>
      <c r="D14" s="699">
        <v>0.1250317017499366</v>
      </c>
    </row>
    <row r="15" spans="1:4" ht="12.75">
      <c r="A15" s="702"/>
      <c r="B15" s="709"/>
      <c r="C15" s="709"/>
      <c r="D15" s="710"/>
    </row>
    <row r="16" spans="1:4" ht="12.75">
      <c r="A16" s="711" t="s">
        <v>119</v>
      </c>
      <c r="B16" s="701">
        <v>7887</v>
      </c>
      <c r="C16" s="705"/>
      <c r="D16" s="699">
        <v>1</v>
      </c>
    </row>
    <row r="19" spans="1:4" ht="18">
      <c r="A19" s="712"/>
      <c r="B19" s="713"/>
      <c r="C19" s="712"/>
      <c r="D19" s="714"/>
    </row>
    <row r="20" spans="1:4" ht="12.75">
      <c r="A20" s="715"/>
      <c r="B20" s="715"/>
      <c r="C20" s="715"/>
      <c r="D20" s="715"/>
    </row>
    <row r="21" spans="1:4" ht="12.75">
      <c r="A21" s="715"/>
      <c r="B21" s="716"/>
      <c r="C21" s="717"/>
      <c r="D21" s="717"/>
    </row>
    <row r="22" spans="1:4" ht="12.75">
      <c r="A22" s="715"/>
      <c r="B22" s="718"/>
      <c r="C22" s="719"/>
      <c r="D22" s="719"/>
    </row>
    <row r="23" spans="1:4" ht="12.75">
      <c r="A23" s="715"/>
      <c r="B23" s="718"/>
      <c r="C23" s="719"/>
      <c r="D23" s="719"/>
    </row>
    <row r="24" spans="1:4" ht="12.75">
      <c r="A24" s="715"/>
      <c r="B24" s="718"/>
      <c r="C24" s="719"/>
      <c r="D24" s="719"/>
    </row>
    <row r="25" spans="1:4" ht="12.75">
      <c r="A25" s="713"/>
      <c r="B25" s="720"/>
      <c r="C25" s="719"/>
      <c r="D25" s="719"/>
    </row>
    <row r="26" spans="1:4" ht="12.75">
      <c r="A26" s="715"/>
      <c r="B26" s="721"/>
      <c r="C26" s="721"/>
      <c r="D26" s="722"/>
    </row>
    <row r="27" spans="1:4" ht="12.75">
      <c r="A27" s="715"/>
      <c r="B27" s="718"/>
      <c r="C27" s="723"/>
      <c r="D27" s="719"/>
    </row>
    <row r="28" spans="1:4" ht="12.75">
      <c r="A28" s="715"/>
      <c r="B28" s="723"/>
      <c r="C28" s="723"/>
      <c r="D28" s="724"/>
    </row>
    <row r="29" spans="1:4" ht="12.75">
      <c r="A29" s="715"/>
      <c r="B29" s="718"/>
      <c r="C29" s="723"/>
      <c r="D29" s="719"/>
    </row>
    <row r="30" spans="1:4" ht="12.75">
      <c r="A30" s="715"/>
      <c r="B30" s="723"/>
      <c r="C30" s="723"/>
      <c r="D30" s="724"/>
    </row>
    <row r="31" spans="1:4" ht="12.75">
      <c r="A31" s="713"/>
      <c r="B31" s="720"/>
      <c r="C31" s="723"/>
      <c r="D31" s="719"/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J21"/>
  <sheetViews>
    <sheetView zoomScale="75" zoomScaleNormal="75" zoomScalePageLayoutView="0" workbookViewId="0" topLeftCell="A1">
      <selection activeCell="J4" sqref="J4"/>
    </sheetView>
  </sheetViews>
  <sheetFormatPr defaultColWidth="9.00390625" defaultRowHeight="12.75"/>
  <cols>
    <col min="2" max="2" width="26.375" style="0" customWidth="1"/>
    <col min="3" max="3" width="12.375" style="0" customWidth="1"/>
    <col min="4" max="4" width="12.00390625" style="0" customWidth="1"/>
    <col min="5" max="5" width="11.00390625" style="0" customWidth="1"/>
  </cols>
  <sheetData>
    <row r="1" spans="1:3" ht="12.75">
      <c r="A1" s="375" t="str">
        <f>'T.0.1.'!B4</f>
        <v>Obj.1</v>
      </c>
      <c r="B1" s="376" t="str">
        <f>'T.0.1.'!B8</f>
        <v>CZ</v>
      </c>
      <c r="C1" s="377">
        <f>'T.0.1.'!B7</f>
        <v>2008</v>
      </c>
    </row>
    <row r="2" spans="1:10" ht="12.75">
      <c r="A2" s="260"/>
      <c r="B2" s="261"/>
      <c r="C2" s="261"/>
      <c r="D2" s="66"/>
      <c r="E2" s="66"/>
      <c r="F2" s="66"/>
      <c r="G2" s="66"/>
      <c r="H2" s="66"/>
      <c r="I2" s="66"/>
      <c r="J2" s="66"/>
    </row>
    <row r="3" spans="1:10" ht="18">
      <c r="A3" s="67" t="s">
        <v>17</v>
      </c>
      <c r="B3" s="68"/>
      <c r="C3" s="69"/>
      <c r="D3" s="69"/>
      <c r="E3" s="69"/>
      <c r="F3" s="69"/>
      <c r="G3" s="69"/>
      <c r="H3" s="69"/>
      <c r="I3" s="70"/>
      <c r="J3" s="69"/>
    </row>
    <row r="4" spans="1:10" ht="18">
      <c r="A4" s="67"/>
      <c r="B4" s="68"/>
      <c r="C4" s="66"/>
      <c r="D4" s="66"/>
      <c r="E4" s="66"/>
      <c r="F4" s="66"/>
      <c r="G4" s="66"/>
      <c r="H4" s="493" t="s">
        <v>150</v>
      </c>
      <c r="I4" s="494"/>
      <c r="J4" s="272">
        <v>2008</v>
      </c>
    </row>
    <row r="5" spans="1:10" ht="12.75">
      <c r="A5" s="71"/>
      <c r="B5" s="71"/>
      <c r="C5" s="72"/>
      <c r="D5" s="72"/>
      <c r="E5" s="72"/>
      <c r="F5" s="72"/>
      <c r="G5" s="72"/>
      <c r="H5" s="72"/>
      <c r="I5" s="72"/>
      <c r="J5" s="72"/>
    </row>
    <row r="6" spans="1:10" ht="51">
      <c r="A6" s="497" t="s">
        <v>33</v>
      </c>
      <c r="B6" s="498"/>
      <c r="C6" s="279" t="s">
        <v>231</v>
      </c>
      <c r="D6" s="279" t="s">
        <v>232</v>
      </c>
      <c r="E6" s="279"/>
      <c r="F6" s="497" t="s">
        <v>273</v>
      </c>
      <c r="G6" s="499"/>
      <c r="H6" s="499"/>
      <c r="I6" s="499"/>
      <c r="J6" s="498"/>
    </row>
    <row r="7" spans="1:10" ht="25.5">
      <c r="A7" s="73"/>
      <c r="B7" s="74"/>
      <c r="C7" s="76"/>
      <c r="D7" s="76"/>
      <c r="E7" s="76"/>
      <c r="F7" s="76" t="s">
        <v>120</v>
      </c>
      <c r="G7" s="76" t="s">
        <v>436</v>
      </c>
      <c r="H7" s="75" t="s">
        <v>118</v>
      </c>
      <c r="I7" s="77" t="s">
        <v>274</v>
      </c>
      <c r="J7" s="77" t="s">
        <v>118</v>
      </c>
    </row>
    <row r="8" spans="1:10" ht="12.75">
      <c r="A8" s="495" t="s">
        <v>112</v>
      </c>
      <c r="B8" s="496"/>
      <c r="C8" s="725" t="s">
        <v>174</v>
      </c>
      <c r="D8" s="176">
        <v>2566</v>
      </c>
      <c r="E8" s="228"/>
      <c r="F8" s="725" t="s">
        <v>174</v>
      </c>
      <c r="G8" s="725" t="s">
        <v>174</v>
      </c>
      <c r="H8" s="726">
        <v>0</v>
      </c>
      <c r="I8" s="725" t="s">
        <v>174</v>
      </c>
      <c r="J8" s="726">
        <v>0</v>
      </c>
    </row>
    <row r="9" spans="1:10" ht="12.75">
      <c r="A9" s="495" t="s">
        <v>131</v>
      </c>
      <c r="B9" s="496"/>
      <c r="C9" s="725" t="s">
        <v>174</v>
      </c>
      <c r="D9" s="176">
        <v>2</v>
      </c>
      <c r="E9" s="228"/>
      <c r="F9" s="725" t="s">
        <v>174</v>
      </c>
      <c r="G9" s="725" t="s">
        <v>174</v>
      </c>
      <c r="H9" s="726">
        <v>0</v>
      </c>
      <c r="I9" s="725" t="s">
        <v>174</v>
      </c>
      <c r="J9" s="726">
        <v>0</v>
      </c>
    </row>
    <row r="10" spans="1:10" ht="12.75">
      <c r="A10" s="495" t="s">
        <v>113</v>
      </c>
      <c r="B10" s="496"/>
      <c r="C10" s="725" t="s">
        <v>174</v>
      </c>
      <c r="D10" s="176">
        <v>14</v>
      </c>
      <c r="E10" s="228"/>
      <c r="F10" s="725" t="s">
        <v>174</v>
      </c>
      <c r="G10" s="725" t="s">
        <v>174</v>
      </c>
      <c r="H10" s="726">
        <v>0</v>
      </c>
      <c r="I10" s="725" t="s">
        <v>174</v>
      </c>
      <c r="J10" s="726">
        <v>0</v>
      </c>
    </row>
    <row r="11" spans="1:10" ht="12.75">
      <c r="A11" s="495" t="s">
        <v>114</v>
      </c>
      <c r="B11" s="496"/>
      <c r="C11" s="725" t="s">
        <v>174</v>
      </c>
      <c r="D11" s="176">
        <v>21</v>
      </c>
      <c r="E11" s="228"/>
      <c r="F11" s="725" t="s">
        <v>174</v>
      </c>
      <c r="G11" s="725" t="s">
        <v>174</v>
      </c>
      <c r="H11" s="726">
        <v>0</v>
      </c>
      <c r="I11" s="725" t="s">
        <v>174</v>
      </c>
      <c r="J11" s="726">
        <v>0</v>
      </c>
    </row>
    <row r="12" spans="1:10" ht="12.75">
      <c r="A12" s="495" t="s">
        <v>164</v>
      </c>
      <c r="B12" s="496"/>
      <c r="C12" s="725" t="s">
        <v>174</v>
      </c>
      <c r="D12" s="176">
        <v>0</v>
      </c>
      <c r="E12" s="228"/>
      <c r="F12" s="725" t="s">
        <v>174</v>
      </c>
      <c r="G12" s="725" t="s">
        <v>174</v>
      </c>
      <c r="H12" s="726">
        <v>0</v>
      </c>
      <c r="I12" s="725" t="s">
        <v>174</v>
      </c>
      <c r="J12" s="726">
        <v>0</v>
      </c>
    </row>
    <row r="13" spans="1:10" ht="12.75">
      <c r="A13" s="495" t="s">
        <v>115</v>
      </c>
      <c r="B13" s="496"/>
      <c r="C13" s="725" t="s">
        <v>174</v>
      </c>
      <c r="D13" s="176" t="s">
        <v>174</v>
      </c>
      <c r="E13" s="176"/>
      <c r="F13" s="725" t="s">
        <v>174</v>
      </c>
      <c r="G13" s="725" t="s">
        <v>174</v>
      </c>
      <c r="H13" s="726">
        <v>0</v>
      </c>
      <c r="I13" s="725" t="s">
        <v>174</v>
      </c>
      <c r="J13" s="726">
        <v>0</v>
      </c>
    </row>
    <row r="14" spans="1:10" ht="12.75">
      <c r="A14" s="495" t="s">
        <v>85</v>
      </c>
      <c r="B14" s="496"/>
      <c r="C14" s="725" t="s">
        <v>174</v>
      </c>
      <c r="D14" s="176"/>
      <c r="E14" s="176">
        <v>417</v>
      </c>
      <c r="F14" s="725" t="s">
        <v>174</v>
      </c>
      <c r="G14" s="725" t="s">
        <v>174</v>
      </c>
      <c r="H14" s="726">
        <v>0</v>
      </c>
      <c r="I14" s="725" t="s">
        <v>174</v>
      </c>
      <c r="J14" s="726">
        <v>0</v>
      </c>
    </row>
    <row r="15" spans="1:10" ht="12.75">
      <c r="A15" s="495" t="s">
        <v>86</v>
      </c>
      <c r="B15" s="496"/>
      <c r="C15" s="725" t="s">
        <v>174</v>
      </c>
      <c r="D15" s="176"/>
      <c r="E15" s="176">
        <v>1002</v>
      </c>
      <c r="F15" s="725" t="s">
        <v>174</v>
      </c>
      <c r="G15" s="725" t="s">
        <v>174</v>
      </c>
      <c r="H15" s="726">
        <v>0</v>
      </c>
      <c r="I15" s="725" t="s">
        <v>174</v>
      </c>
      <c r="J15" s="726">
        <v>0</v>
      </c>
    </row>
    <row r="16" spans="1:10" ht="12.75">
      <c r="A16" s="495" t="s">
        <v>0</v>
      </c>
      <c r="B16" s="496"/>
      <c r="C16" s="725" t="s">
        <v>174</v>
      </c>
      <c r="D16" s="176"/>
      <c r="E16" s="176">
        <v>2876</v>
      </c>
      <c r="F16" s="725" t="s">
        <v>174</v>
      </c>
      <c r="G16" s="725" t="s">
        <v>174</v>
      </c>
      <c r="H16" s="726">
        <v>0</v>
      </c>
      <c r="I16" s="725" t="s">
        <v>174</v>
      </c>
      <c r="J16" s="726">
        <v>0</v>
      </c>
    </row>
    <row r="17" spans="1:10" ht="12.75">
      <c r="A17" s="495" t="s">
        <v>1</v>
      </c>
      <c r="B17" s="496"/>
      <c r="C17" s="725" t="s">
        <v>174</v>
      </c>
      <c r="D17" s="176"/>
      <c r="E17" s="176">
        <v>29303</v>
      </c>
      <c r="F17" s="725" t="s">
        <v>174</v>
      </c>
      <c r="G17" s="725" t="s">
        <v>174</v>
      </c>
      <c r="H17" s="726">
        <v>0</v>
      </c>
      <c r="I17" s="725" t="s">
        <v>174</v>
      </c>
      <c r="J17" s="726">
        <v>0</v>
      </c>
    </row>
    <row r="18" spans="1:10" ht="12.75">
      <c r="A18" s="495" t="s">
        <v>2</v>
      </c>
      <c r="B18" s="496"/>
      <c r="C18" s="725" t="s">
        <v>174</v>
      </c>
      <c r="D18" s="176"/>
      <c r="E18" s="176">
        <v>28</v>
      </c>
      <c r="F18" s="725" t="s">
        <v>174</v>
      </c>
      <c r="G18" s="725" t="s">
        <v>174</v>
      </c>
      <c r="H18" s="726">
        <v>0</v>
      </c>
      <c r="I18" s="725" t="s">
        <v>174</v>
      </c>
      <c r="J18" s="726">
        <v>0</v>
      </c>
    </row>
    <row r="19" spans="1:10" ht="12.75">
      <c r="A19" s="495" t="s">
        <v>418</v>
      </c>
      <c r="B19" s="502"/>
      <c r="C19" s="725" t="s">
        <v>174</v>
      </c>
      <c r="D19" s="176"/>
      <c r="E19" s="176" t="s">
        <v>174</v>
      </c>
      <c r="F19" s="725" t="s">
        <v>174</v>
      </c>
      <c r="G19" s="725" t="s">
        <v>174</v>
      </c>
      <c r="H19" s="726">
        <v>0</v>
      </c>
      <c r="I19" s="725" t="s">
        <v>174</v>
      </c>
      <c r="J19" s="726">
        <v>0</v>
      </c>
    </row>
    <row r="20" spans="1:10" ht="12.75">
      <c r="A20" s="78"/>
      <c r="B20" s="79"/>
      <c r="C20" s="727"/>
      <c r="D20" s="727"/>
      <c r="E20" s="727"/>
      <c r="F20" s="727"/>
      <c r="G20" s="727"/>
      <c r="H20" s="727"/>
      <c r="I20" s="728"/>
      <c r="J20" s="728"/>
    </row>
    <row r="21" spans="1:10" ht="12.75">
      <c r="A21" s="500" t="s">
        <v>119</v>
      </c>
      <c r="B21" s="501"/>
      <c r="C21" s="729">
        <f>SUM(C8:C19)</f>
        <v>0</v>
      </c>
      <c r="D21" s="287">
        <v>2603</v>
      </c>
      <c r="E21" s="287">
        <f>SUM(E8:E19)</f>
        <v>33626</v>
      </c>
      <c r="F21" s="729">
        <v>0</v>
      </c>
      <c r="G21" s="729">
        <v>0</v>
      </c>
      <c r="H21" s="726">
        <v>0</v>
      </c>
      <c r="I21" s="729">
        <v>0</v>
      </c>
      <c r="J21" s="726">
        <v>0</v>
      </c>
    </row>
  </sheetData>
  <sheetProtection/>
  <mergeCells count="16">
    <mergeCell ref="A21:B21"/>
    <mergeCell ref="A8:B8"/>
    <mergeCell ref="A9:B9"/>
    <mergeCell ref="A10:B10"/>
    <mergeCell ref="A11:B11"/>
    <mergeCell ref="A12:B12"/>
    <mergeCell ref="A13:B13"/>
    <mergeCell ref="A15:B15"/>
    <mergeCell ref="A19:B19"/>
    <mergeCell ref="H4:I4"/>
    <mergeCell ref="A14:B14"/>
    <mergeCell ref="A17:B17"/>
    <mergeCell ref="A18:B18"/>
    <mergeCell ref="A16:B16"/>
    <mergeCell ref="A6:B6"/>
    <mergeCell ref="F6:J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FF"/>
  </sheetPr>
  <dimension ref="A1:O148"/>
  <sheetViews>
    <sheetView zoomScale="75" zoomScaleNormal="75" zoomScalePageLayoutView="0" workbookViewId="0" topLeftCell="A115">
      <selection activeCell="D1" sqref="D1"/>
    </sheetView>
  </sheetViews>
  <sheetFormatPr defaultColWidth="9.00390625" defaultRowHeight="12.75"/>
  <cols>
    <col min="1" max="1" width="32.625" style="177" customWidth="1"/>
    <col min="2" max="2" width="10.00390625" style="177" customWidth="1"/>
    <col min="3" max="3" width="27.875" style="177" customWidth="1"/>
    <col min="4" max="4" width="17.00390625" style="177" customWidth="1"/>
    <col min="5" max="16384" width="9.125" style="177" customWidth="1"/>
  </cols>
  <sheetData>
    <row r="1" spans="1:3" ht="12.75">
      <c r="A1" s="383" t="str">
        <f>'T.0.1.'!B4</f>
        <v>Obj.1</v>
      </c>
      <c r="B1" s="384" t="str">
        <f>'T.0.1.'!B8</f>
        <v>CZ</v>
      </c>
      <c r="C1" s="377">
        <f>'T.0.1.'!B7</f>
        <v>2008</v>
      </c>
    </row>
    <row r="2" spans="1:11" ht="15.75">
      <c r="A2" s="82" t="s">
        <v>18</v>
      </c>
      <c r="B2" s="83"/>
      <c r="C2" s="81"/>
      <c r="D2" s="81"/>
      <c r="E2" s="81"/>
      <c r="F2" s="81"/>
      <c r="G2" s="81"/>
      <c r="H2" s="81"/>
      <c r="I2" s="81"/>
      <c r="J2" s="81"/>
      <c r="K2" s="81"/>
    </row>
    <row r="3" spans="1:13" ht="12.75">
      <c r="A3" s="280" t="s">
        <v>53</v>
      </c>
      <c r="B3" s="280" t="s">
        <v>3</v>
      </c>
      <c r="C3" s="518" t="s">
        <v>4</v>
      </c>
      <c r="D3" s="519"/>
      <c r="E3" s="280">
        <v>2000</v>
      </c>
      <c r="F3" s="280">
        <v>2001</v>
      </c>
      <c r="G3" s="280">
        <v>2002</v>
      </c>
      <c r="H3" s="280">
        <v>2003</v>
      </c>
      <c r="I3" s="280">
        <v>2004</v>
      </c>
      <c r="J3" s="280">
        <v>2005</v>
      </c>
      <c r="K3" s="280">
        <v>2006</v>
      </c>
      <c r="L3" s="281">
        <v>2007</v>
      </c>
      <c r="M3" s="281">
        <v>2008</v>
      </c>
    </row>
    <row r="4" spans="1:13" ht="12.75">
      <c r="A4" s="510" t="s">
        <v>21</v>
      </c>
      <c r="B4" s="510" t="s">
        <v>233</v>
      </c>
      <c r="C4" s="512" t="s">
        <v>13</v>
      </c>
      <c r="D4" s="513"/>
      <c r="E4" s="388"/>
      <c r="F4" s="388"/>
      <c r="G4" s="388"/>
      <c r="H4" s="388"/>
      <c r="I4" s="388"/>
      <c r="J4" s="228">
        <v>1212</v>
      </c>
      <c r="K4" s="228">
        <v>1735</v>
      </c>
      <c r="L4" s="382">
        <v>1752</v>
      </c>
      <c r="M4" s="423">
        <f>'a.1'!C21</f>
        <v>1739</v>
      </c>
    </row>
    <row r="5" spans="1:13" ht="12.75">
      <c r="A5" s="516"/>
      <c r="B5" s="516"/>
      <c r="C5" s="512" t="s">
        <v>35</v>
      </c>
      <c r="D5" s="513"/>
      <c r="E5" s="388"/>
      <c r="F5" s="388"/>
      <c r="G5" s="388"/>
      <c r="H5" s="388"/>
      <c r="I5" s="388"/>
      <c r="J5" s="228"/>
      <c r="K5" s="228"/>
      <c r="L5" s="382"/>
      <c r="M5" s="382"/>
    </row>
    <row r="6" spans="1:13" ht="12.75" customHeight="1">
      <c r="A6" s="516"/>
      <c r="B6" s="516"/>
      <c r="C6" s="85" t="s">
        <v>36</v>
      </c>
      <c r="D6" s="84" t="s">
        <v>120</v>
      </c>
      <c r="E6" s="388"/>
      <c r="F6" s="388"/>
      <c r="G6" s="388"/>
      <c r="H6" s="388"/>
      <c r="I6" s="388"/>
      <c r="J6" s="228">
        <v>74480</v>
      </c>
      <c r="K6" s="228">
        <v>125746</v>
      </c>
      <c r="L6" s="382">
        <v>134405</v>
      </c>
      <c r="M6" s="423">
        <f>'a.1'!H21</f>
        <v>139293</v>
      </c>
    </row>
    <row r="7" spans="1:13" ht="12.75">
      <c r="A7" s="511"/>
      <c r="B7" s="511"/>
      <c r="C7" s="276"/>
      <c r="D7" s="84" t="s">
        <v>44</v>
      </c>
      <c r="E7" s="388"/>
      <c r="F7" s="388"/>
      <c r="G7" s="388"/>
      <c r="H7" s="388"/>
      <c r="I7" s="388"/>
      <c r="J7" s="228">
        <v>47455</v>
      </c>
      <c r="K7" s="228">
        <v>79771</v>
      </c>
      <c r="L7" s="382">
        <v>85315</v>
      </c>
      <c r="M7" s="423">
        <f>'a.1'!I21</f>
        <v>88401</v>
      </c>
    </row>
    <row r="8" spans="1:11" ht="12.7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</row>
    <row r="9" spans="1:11" ht="12.75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3" ht="12.75">
      <c r="A10" s="510" t="s">
        <v>234</v>
      </c>
      <c r="B10" s="510" t="s">
        <v>235</v>
      </c>
      <c r="C10" s="520" t="s">
        <v>13</v>
      </c>
      <c r="D10" s="520"/>
      <c r="E10" s="388"/>
      <c r="F10" s="388"/>
      <c r="G10" s="388"/>
      <c r="H10" s="388"/>
      <c r="I10" s="388"/>
      <c r="J10" s="388" t="s">
        <v>408</v>
      </c>
      <c r="K10" s="388" t="s">
        <v>408</v>
      </c>
      <c r="L10" s="388" t="s">
        <v>408</v>
      </c>
      <c r="M10" s="388" t="s">
        <v>408</v>
      </c>
    </row>
    <row r="11" spans="1:13" ht="12.75">
      <c r="A11" s="516"/>
      <c r="B11" s="516"/>
      <c r="C11" s="514" t="s">
        <v>36</v>
      </c>
      <c r="D11" s="84" t="s">
        <v>120</v>
      </c>
      <c r="E11" s="388"/>
      <c r="F11" s="388"/>
      <c r="G11" s="388"/>
      <c r="H11" s="388"/>
      <c r="I11" s="388"/>
      <c r="J11" s="388" t="s">
        <v>408</v>
      </c>
      <c r="K11" s="388" t="s">
        <v>408</v>
      </c>
      <c r="L11" s="388" t="s">
        <v>408</v>
      </c>
      <c r="M11" s="388" t="s">
        <v>408</v>
      </c>
    </row>
    <row r="12" spans="1:13" ht="12.75">
      <c r="A12" s="516"/>
      <c r="B12" s="516"/>
      <c r="C12" s="515"/>
      <c r="D12" s="85" t="s">
        <v>44</v>
      </c>
      <c r="E12" s="389"/>
      <c r="F12" s="389"/>
      <c r="G12" s="389"/>
      <c r="H12" s="389"/>
      <c r="I12" s="389"/>
      <c r="J12" s="389" t="s">
        <v>408</v>
      </c>
      <c r="K12" s="389" t="s">
        <v>408</v>
      </c>
      <c r="L12" s="388" t="s">
        <v>408</v>
      </c>
      <c r="M12" s="388" t="s">
        <v>408</v>
      </c>
    </row>
    <row r="13" spans="1:11" ht="12.7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</row>
    <row r="14" spans="1:11" ht="12.75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1:13" ht="12.75">
      <c r="A15" s="510" t="s">
        <v>236</v>
      </c>
      <c r="B15" s="510" t="s">
        <v>123</v>
      </c>
      <c r="C15" s="515" t="s">
        <v>13</v>
      </c>
      <c r="D15" s="515"/>
      <c r="E15" s="390"/>
      <c r="F15" s="390"/>
      <c r="G15" s="390"/>
      <c r="H15" s="390"/>
      <c r="I15" s="390"/>
      <c r="J15" s="391">
        <v>0</v>
      </c>
      <c r="K15" s="391">
        <v>24</v>
      </c>
      <c r="L15" s="382">
        <v>24</v>
      </c>
      <c r="M15" s="423">
        <f>c!B11</f>
        <v>24</v>
      </c>
    </row>
    <row r="16" spans="1:13" ht="12.75">
      <c r="A16" s="516"/>
      <c r="B16" s="516"/>
      <c r="C16" s="512" t="s">
        <v>35</v>
      </c>
      <c r="D16" s="513"/>
      <c r="E16" s="388"/>
      <c r="F16" s="388"/>
      <c r="G16" s="388"/>
      <c r="H16" s="388"/>
      <c r="I16" s="388"/>
      <c r="J16" s="228">
        <v>0</v>
      </c>
      <c r="K16" s="228">
        <v>603</v>
      </c>
      <c r="L16" s="382">
        <v>619</v>
      </c>
      <c r="M16" s="423">
        <f>c!H11</f>
        <v>647</v>
      </c>
    </row>
    <row r="17" spans="1:13" ht="12.75">
      <c r="A17" s="516"/>
      <c r="B17" s="516"/>
      <c r="C17" s="514" t="s">
        <v>36</v>
      </c>
      <c r="D17" s="84" t="s">
        <v>120</v>
      </c>
      <c r="E17" s="388"/>
      <c r="F17" s="388"/>
      <c r="G17" s="388"/>
      <c r="H17" s="388"/>
      <c r="I17" s="388"/>
      <c r="J17" s="228">
        <v>0</v>
      </c>
      <c r="K17" s="228">
        <v>603</v>
      </c>
      <c r="L17" s="382">
        <v>619</v>
      </c>
      <c r="M17" s="423">
        <f>c!I11</f>
        <v>647</v>
      </c>
    </row>
    <row r="18" spans="1:13" ht="12.75">
      <c r="A18" s="511"/>
      <c r="B18" s="511"/>
      <c r="C18" s="515"/>
      <c r="D18" s="84" t="s">
        <v>44</v>
      </c>
      <c r="E18" s="388"/>
      <c r="F18" s="388"/>
      <c r="G18" s="388"/>
      <c r="H18" s="388"/>
      <c r="I18" s="388"/>
      <c r="J18" s="228">
        <v>0</v>
      </c>
      <c r="K18" s="228">
        <v>452</v>
      </c>
      <c r="L18" s="382">
        <v>465</v>
      </c>
      <c r="M18" s="423">
        <f>c!J11</f>
        <v>485</v>
      </c>
    </row>
    <row r="19" spans="1:11" ht="12.75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1:11" ht="12.75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1:13" ht="12.75">
      <c r="A21" s="510" t="s">
        <v>237</v>
      </c>
      <c r="B21" s="510" t="s">
        <v>238</v>
      </c>
      <c r="C21" s="512" t="s">
        <v>416</v>
      </c>
      <c r="D21" s="513"/>
      <c r="E21" s="294"/>
      <c r="F21" s="294"/>
      <c r="G21" s="294"/>
      <c r="H21" s="294"/>
      <c r="I21" s="294"/>
      <c r="J21" s="294"/>
      <c r="K21" s="294"/>
      <c r="L21" s="392"/>
      <c r="M21" s="392"/>
    </row>
    <row r="22" spans="1:13" ht="12.75">
      <c r="A22" s="516"/>
      <c r="B22" s="516"/>
      <c r="C22" s="512" t="s">
        <v>239</v>
      </c>
      <c r="D22" s="513"/>
      <c r="E22" s="295"/>
      <c r="F22" s="295"/>
      <c r="G22" s="295"/>
      <c r="H22" s="295"/>
      <c r="I22" s="295"/>
      <c r="J22" s="295"/>
      <c r="K22" s="295"/>
      <c r="L22" s="392"/>
      <c r="M22" s="392"/>
    </row>
    <row r="23" spans="1:13" ht="12.75">
      <c r="A23" s="516"/>
      <c r="B23" s="516"/>
      <c r="C23" s="514" t="s">
        <v>36</v>
      </c>
      <c r="D23" s="84" t="s">
        <v>120</v>
      </c>
      <c r="E23" s="295"/>
      <c r="F23" s="295"/>
      <c r="G23" s="295"/>
      <c r="H23" s="295"/>
      <c r="I23" s="295"/>
      <c r="J23" s="295"/>
      <c r="K23" s="295"/>
      <c r="L23" s="392"/>
      <c r="M23" s="392"/>
    </row>
    <row r="24" spans="1:13" ht="12.75">
      <c r="A24" s="511"/>
      <c r="B24" s="511"/>
      <c r="C24" s="515"/>
      <c r="D24" s="85" t="s">
        <v>44</v>
      </c>
      <c r="E24" s="296"/>
      <c r="F24" s="296"/>
      <c r="G24" s="296"/>
      <c r="H24" s="296"/>
      <c r="I24" s="296"/>
      <c r="J24" s="296"/>
      <c r="K24" s="296"/>
      <c r="L24" s="392"/>
      <c r="M24" s="392"/>
    </row>
    <row r="25" spans="1:11" ht="12.75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1:11" ht="12.7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1:13" ht="12.75">
      <c r="A27" s="510" t="s">
        <v>240</v>
      </c>
      <c r="B27" s="510" t="s">
        <v>221</v>
      </c>
      <c r="C27" s="521" t="s">
        <v>417</v>
      </c>
      <c r="D27" s="522"/>
      <c r="E27" s="294"/>
      <c r="F27" s="294"/>
      <c r="G27" s="294"/>
      <c r="H27" s="294"/>
      <c r="I27" s="294"/>
      <c r="J27" s="294"/>
      <c r="K27" s="294"/>
      <c r="L27" s="392"/>
      <c r="M27" s="392"/>
    </row>
    <row r="28" spans="1:13" ht="12.75">
      <c r="A28" s="516"/>
      <c r="B28" s="516"/>
      <c r="C28" s="521" t="s">
        <v>245</v>
      </c>
      <c r="D28" s="522"/>
      <c r="E28" s="295"/>
      <c r="F28" s="295"/>
      <c r="G28" s="295"/>
      <c r="H28" s="295"/>
      <c r="I28" s="295"/>
      <c r="J28" s="295"/>
      <c r="K28" s="295"/>
      <c r="L28" s="392"/>
      <c r="M28" s="392"/>
    </row>
    <row r="29" spans="1:13" ht="12.75">
      <c r="A29" s="516"/>
      <c r="B29" s="516"/>
      <c r="C29" s="514" t="s">
        <v>36</v>
      </c>
      <c r="D29" s="88" t="s">
        <v>120</v>
      </c>
      <c r="E29" s="297"/>
      <c r="F29" s="295"/>
      <c r="G29" s="295"/>
      <c r="H29" s="295"/>
      <c r="I29" s="295"/>
      <c r="J29" s="295"/>
      <c r="K29" s="295"/>
      <c r="L29" s="392"/>
      <c r="M29" s="392"/>
    </row>
    <row r="30" spans="1:13" ht="12.75">
      <c r="A30" s="516"/>
      <c r="B30" s="511"/>
      <c r="C30" s="515"/>
      <c r="D30" s="88" t="s">
        <v>44</v>
      </c>
      <c r="E30" s="295"/>
      <c r="F30" s="295"/>
      <c r="G30" s="295"/>
      <c r="H30" s="295"/>
      <c r="I30" s="295"/>
      <c r="J30" s="295"/>
      <c r="K30" s="295"/>
      <c r="L30" s="392"/>
      <c r="M30" s="392"/>
    </row>
    <row r="31" spans="1:13" ht="12.75">
      <c r="A31" s="516"/>
      <c r="B31" s="510" t="s">
        <v>222</v>
      </c>
      <c r="C31" s="521" t="s">
        <v>241</v>
      </c>
      <c r="D31" s="522"/>
      <c r="E31" s="295"/>
      <c r="F31" s="295"/>
      <c r="G31" s="295"/>
      <c r="H31" s="295"/>
      <c r="I31" s="295"/>
      <c r="J31" s="295"/>
      <c r="K31" s="295"/>
      <c r="L31" s="392"/>
      <c r="M31" s="392"/>
    </row>
    <row r="32" spans="1:13" ht="12.75">
      <c r="A32" s="516"/>
      <c r="B32" s="516"/>
      <c r="C32" s="521" t="s">
        <v>242</v>
      </c>
      <c r="D32" s="522"/>
      <c r="E32" s="296"/>
      <c r="F32" s="296"/>
      <c r="G32" s="296"/>
      <c r="H32" s="296"/>
      <c r="I32" s="296"/>
      <c r="J32" s="296"/>
      <c r="K32" s="296"/>
      <c r="L32" s="392"/>
      <c r="M32" s="392"/>
    </row>
    <row r="33" spans="1:13" ht="12.75">
      <c r="A33" s="516"/>
      <c r="B33" s="516"/>
      <c r="C33" s="514" t="s">
        <v>36</v>
      </c>
      <c r="D33" s="88" t="s">
        <v>120</v>
      </c>
      <c r="E33" s="295"/>
      <c r="F33" s="295"/>
      <c r="G33" s="295"/>
      <c r="H33" s="295"/>
      <c r="I33" s="295"/>
      <c r="J33" s="295"/>
      <c r="K33" s="295"/>
      <c r="L33" s="392"/>
      <c r="M33" s="392"/>
    </row>
    <row r="34" spans="1:13" ht="12.75">
      <c r="A34" s="511"/>
      <c r="B34" s="511"/>
      <c r="C34" s="515"/>
      <c r="D34" s="88" t="s">
        <v>44</v>
      </c>
      <c r="E34" s="295"/>
      <c r="F34" s="295"/>
      <c r="G34" s="295"/>
      <c r="H34" s="295"/>
      <c r="I34" s="295"/>
      <c r="J34" s="295"/>
      <c r="K34" s="295"/>
      <c r="L34" s="392"/>
      <c r="M34" s="392"/>
    </row>
    <row r="35" spans="1:11" ht="12.75">
      <c r="A35" s="89"/>
      <c r="B35" s="89"/>
      <c r="C35" s="80"/>
      <c r="D35" s="90"/>
      <c r="E35" s="80"/>
      <c r="F35" s="80"/>
      <c r="G35" s="80"/>
      <c r="H35" s="80"/>
      <c r="I35" s="80"/>
      <c r="J35" s="80"/>
      <c r="K35" s="80"/>
    </row>
    <row r="36" spans="1:11" ht="12.75">
      <c r="A36" s="89"/>
      <c r="B36" s="89"/>
      <c r="C36" s="80"/>
      <c r="D36" s="90"/>
      <c r="E36" s="80"/>
      <c r="F36" s="80"/>
      <c r="G36" s="80"/>
      <c r="H36" s="80"/>
      <c r="I36" s="80"/>
      <c r="J36" s="80"/>
      <c r="K36" s="80"/>
    </row>
    <row r="37" spans="1:13" ht="12.75">
      <c r="A37" s="510" t="s">
        <v>244</v>
      </c>
      <c r="B37" s="510" t="s">
        <v>223</v>
      </c>
      <c r="C37" s="521" t="s">
        <v>243</v>
      </c>
      <c r="D37" s="522"/>
      <c r="E37" s="295"/>
      <c r="F37" s="295"/>
      <c r="G37" s="295"/>
      <c r="H37" s="295"/>
      <c r="I37" s="295"/>
      <c r="J37" s="295"/>
      <c r="K37" s="295"/>
      <c r="L37" s="392"/>
      <c r="M37" s="392"/>
    </row>
    <row r="38" spans="1:13" ht="12.75">
      <c r="A38" s="516"/>
      <c r="B38" s="516"/>
      <c r="C38" s="521" t="s">
        <v>246</v>
      </c>
      <c r="D38" s="522"/>
      <c r="E38" s="295"/>
      <c r="F38" s="295"/>
      <c r="G38" s="295"/>
      <c r="H38" s="295"/>
      <c r="I38" s="295"/>
      <c r="J38" s="295"/>
      <c r="K38" s="295"/>
      <c r="L38" s="392"/>
      <c r="M38" s="392"/>
    </row>
    <row r="39" spans="1:13" ht="12.75">
      <c r="A39" s="516"/>
      <c r="B39" s="516"/>
      <c r="C39" s="514" t="s">
        <v>36</v>
      </c>
      <c r="D39" s="88" t="s">
        <v>120</v>
      </c>
      <c r="E39" s="295"/>
      <c r="F39" s="295"/>
      <c r="G39" s="295"/>
      <c r="H39" s="295"/>
      <c r="I39" s="295"/>
      <c r="J39" s="295"/>
      <c r="K39" s="295"/>
      <c r="L39" s="392"/>
      <c r="M39" s="392"/>
    </row>
    <row r="40" spans="1:13" ht="12.75">
      <c r="A40" s="511"/>
      <c r="B40" s="511"/>
      <c r="C40" s="515"/>
      <c r="D40" s="88" t="s">
        <v>44</v>
      </c>
      <c r="E40" s="295"/>
      <c r="F40" s="295"/>
      <c r="G40" s="295"/>
      <c r="H40" s="295"/>
      <c r="I40" s="295"/>
      <c r="J40" s="295"/>
      <c r="K40" s="295"/>
      <c r="L40" s="392"/>
      <c r="M40" s="392"/>
    </row>
    <row r="41" spans="1:11" ht="12.75">
      <c r="A41" s="89"/>
      <c r="B41" s="89"/>
      <c r="C41" s="80"/>
      <c r="D41" s="91"/>
      <c r="E41" s="86"/>
      <c r="F41" s="86"/>
      <c r="G41" s="86"/>
      <c r="H41" s="86"/>
      <c r="I41" s="86"/>
      <c r="J41" s="86"/>
      <c r="K41" s="86"/>
    </row>
    <row r="42" spans="1:11" ht="12.75">
      <c r="A42" s="89"/>
      <c r="B42" s="89"/>
      <c r="C42" s="80"/>
      <c r="D42" s="90"/>
      <c r="E42" s="80"/>
      <c r="F42" s="80"/>
      <c r="G42" s="80"/>
      <c r="H42" s="80"/>
      <c r="I42" s="80"/>
      <c r="J42" s="80"/>
      <c r="K42" s="80"/>
    </row>
    <row r="43" spans="1:13" ht="12.75">
      <c r="A43" s="510" t="s">
        <v>247</v>
      </c>
      <c r="B43" s="510" t="s">
        <v>248</v>
      </c>
      <c r="C43" s="512" t="s">
        <v>13</v>
      </c>
      <c r="D43" s="513"/>
      <c r="E43" s="388"/>
      <c r="F43" s="388"/>
      <c r="G43" s="388"/>
      <c r="H43" s="388"/>
      <c r="I43" s="388"/>
      <c r="J43" s="228">
        <v>64</v>
      </c>
      <c r="K43" s="228">
        <v>84</v>
      </c>
      <c r="L43" s="382">
        <v>108</v>
      </c>
      <c r="M43" s="423">
        <f>'g.1'!B25</f>
        <v>108</v>
      </c>
    </row>
    <row r="44" spans="1:13" ht="12.75">
      <c r="A44" s="516"/>
      <c r="B44" s="516"/>
      <c r="C44" s="512" t="s">
        <v>35</v>
      </c>
      <c r="D44" s="513"/>
      <c r="E44" s="388"/>
      <c r="F44" s="388"/>
      <c r="G44" s="388"/>
      <c r="H44" s="388"/>
      <c r="I44" s="388"/>
      <c r="J44" s="228"/>
      <c r="K44" s="228"/>
      <c r="L44" s="382"/>
      <c r="M44" s="382"/>
    </row>
    <row r="45" spans="1:13" ht="12.75">
      <c r="A45" s="516"/>
      <c r="B45" s="516"/>
      <c r="C45" s="514" t="s">
        <v>36</v>
      </c>
      <c r="D45" s="84" t="s">
        <v>120</v>
      </c>
      <c r="E45" s="388"/>
      <c r="F45" s="388"/>
      <c r="G45" s="388"/>
      <c r="H45" s="388"/>
      <c r="I45" s="388"/>
      <c r="J45" s="228">
        <v>7664</v>
      </c>
      <c r="K45" s="228">
        <v>10661</v>
      </c>
      <c r="L45" s="382">
        <v>13520</v>
      </c>
      <c r="M45" s="423">
        <f>'g.1'!G25</f>
        <v>13832</v>
      </c>
    </row>
    <row r="46" spans="1:13" ht="12.75">
      <c r="A46" s="511"/>
      <c r="B46" s="511"/>
      <c r="C46" s="515"/>
      <c r="D46" s="84" t="s">
        <v>44</v>
      </c>
      <c r="E46" s="388"/>
      <c r="F46" s="388"/>
      <c r="G46" s="388"/>
      <c r="H46" s="388"/>
      <c r="I46" s="388"/>
      <c r="J46" s="228">
        <v>5365</v>
      </c>
      <c r="K46" s="228">
        <v>7464</v>
      </c>
      <c r="L46" s="382">
        <v>9462</v>
      </c>
      <c r="M46" s="423">
        <f>'g.1'!H25</f>
        <v>9680</v>
      </c>
    </row>
    <row r="47" spans="1:11" ht="12.75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1:11" ht="12.7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1:13" ht="12.75">
      <c r="A49" s="510" t="s">
        <v>406</v>
      </c>
      <c r="B49" s="510" t="s">
        <v>419</v>
      </c>
      <c r="C49" s="512" t="s">
        <v>13</v>
      </c>
      <c r="D49" s="513"/>
      <c r="E49" s="390"/>
      <c r="F49" s="390"/>
      <c r="G49" s="390"/>
      <c r="H49" s="390"/>
      <c r="I49" s="390"/>
      <c r="J49" s="391">
        <v>10</v>
      </c>
      <c r="K49" s="391">
        <v>20</v>
      </c>
      <c r="L49" s="382">
        <v>19</v>
      </c>
      <c r="M49" s="423">
        <f>'i.1'!B13</f>
        <v>19</v>
      </c>
    </row>
    <row r="50" spans="1:13" ht="12.75">
      <c r="A50" s="516"/>
      <c r="B50" s="516"/>
      <c r="C50" s="521" t="s">
        <v>249</v>
      </c>
      <c r="D50" s="522"/>
      <c r="E50" s="388"/>
      <c r="F50" s="388"/>
      <c r="G50" s="388"/>
      <c r="H50" s="388"/>
      <c r="I50" s="388"/>
      <c r="J50" s="228">
        <v>88</v>
      </c>
      <c r="K50" s="228">
        <v>101</v>
      </c>
      <c r="L50" s="382">
        <v>99</v>
      </c>
      <c r="M50" s="423">
        <f>'i.1'!G13</f>
        <v>98.8849</v>
      </c>
    </row>
    <row r="51" spans="1:13" ht="12.75">
      <c r="A51" s="516"/>
      <c r="B51" s="516"/>
      <c r="C51" s="512" t="s">
        <v>35</v>
      </c>
      <c r="D51" s="513"/>
      <c r="E51" s="388"/>
      <c r="F51" s="388"/>
      <c r="G51" s="388"/>
      <c r="H51" s="388"/>
      <c r="I51" s="388"/>
      <c r="J51" s="228">
        <v>182</v>
      </c>
      <c r="K51" s="228">
        <v>258</v>
      </c>
      <c r="L51" s="382">
        <v>264</v>
      </c>
      <c r="M51" s="423">
        <f>'i.1'!P13</f>
        <v>226</v>
      </c>
    </row>
    <row r="52" spans="1:13" ht="12.75">
      <c r="A52" s="516"/>
      <c r="B52" s="516"/>
      <c r="C52" s="514" t="s">
        <v>36</v>
      </c>
      <c r="D52" s="84" t="s">
        <v>120</v>
      </c>
      <c r="E52" s="388"/>
      <c r="F52" s="388"/>
      <c r="G52" s="388"/>
      <c r="H52" s="388"/>
      <c r="I52" s="388"/>
      <c r="J52" s="228">
        <v>182</v>
      </c>
      <c r="K52" s="228">
        <v>258</v>
      </c>
      <c r="L52" s="382">
        <v>264</v>
      </c>
      <c r="M52" s="423">
        <f>'i.1'!Q13</f>
        <v>226</v>
      </c>
    </row>
    <row r="53" spans="1:13" ht="12.75">
      <c r="A53" s="511"/>
      <c r="B53" s="511"/>
      <c r="C53" s="515"/>
      <c r="D53" s="84" t="s">
        <v>44</v>
      </c>
      <c r="E53" s="388"/>
      <c r="F53" s="388"/>
      <c r="G53" s="388"/>
      <c r="H53" s="388"/>
      <c r="I53" s="388"/>
      <c r="J53" s="228">
        <v>136</v>
      </c>
      <c r="K53" s="228">
        <v>196</v>
      </c>
      <c r="L53" s="382">
        <v>196</v>
      </c>
      <c r="M53" s="423">
        <f>'i.1'!R13</f>
        <v>168</v>
      </c>
    </row>
    <row r="54" spans="1:11" ht="12.75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1:11" ht="12.75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</row>
    <row r="56" spans="1:13" ht="12.75">
      <c r="A56" s="510" t="s">
        <v>278</v>
      </c>
      <c r="B56" s="510" t="s">
        <v>279</v>
      </c>
      <c r="C56" s="512" t="s">
        <v>13</v>
      </c>
      <c r="D56" s="513"/>
      <c r="E56" s="388"/>
      <c r="F56" s="388"/>
      <c r="G56" s="388"/>
      <c r="H56" s="388"/>
      <c r="I56" s="388"/>
      <c r="J56" s="228">
        <v>75</v>
      </c>
      <c r="K56" s="228">
        <v>154</v>
      </c>
      <c r="L56" s="382">
        <v>152</v>
      </c>
      <c r="M56" s="423">
        <f>'i.rest'!C15</f>
        <v>150</v>
      </c>
    </row>
    <row r="57" spans="1:13" ht="12.75">
      <c r="A57" s="516"/>
      <c r="B57" s="516"/>
      <c r="C57" s="512" t="s">
        <v>35</v>
      </c>
      <c r="D57" s="513"/>
      <c r="E57" s="390"/>
      <c r="F57" s="390"/>
      <c r="G57" s="390"/>
      <c r="H57" s="390"/>
      <c r="I57" s="390"/>
      <c r="J57" s="391"/>
      <c r="K57" s="391"/>
      <c r="L57" s="382"/>
      <c r="M57" s="382"/>
    </row>
    <row r="58" spans="1:13" ht="12.75">
      <c r="A58" s="516"/>
      <c r="B58" s="516"/>
      <c r="C58" s="514" t="s">
        <v>36</v>
      </c>
      <c r="D58" s="84" t="s">
        <v>120</v>
      </c>
      <c r="E58" s="390"/>
      <c r="F58" s="390"/>
      <c r="G58" s="390"/>
      <c r="H58" s="390"/>
      <c r="I58" s="390"/>
      <c r="J58" s="391">
        <v>4318</v>
      </c>
      <c r="K58" s="391">
        <v>10113</v>
      </c>
      <c r="L58" s="382">
        <v>10531</v>
      </c>
      <c r="M58" s="423">
        <f>'i.rest'!F15</f>
        <v>10790</v>
      </c>
    </row>
    <row r="59" spans="1:13" ht="12.75">
      <c r="A59" s="511"/>
      <c r="B59" s="511"/>
      <c r="C59" s="515"/>
      <c r="D59" s="84" t="s">
        <v>44</v>
      </c>
      <c r="E59" s="390"/>
      <c r="F59" s="390"/>
      <c r="G59" s="390"/>
      <c r="H59" s="390"/>
      <c r="I59" s="390"/>
      <c r="J59" s="391">
        <v>3186</v>
      </c>
      <c r="K59" s="391">
        <v>7383</v>
      </c>
      <c r="L59" s="382">
        <v>7699</v>
      </c>
      <c r="M59" s="423">
        <f>'i.rest'!G15</f>
        <v>7880</v>
      </c>
    </row>
    <row r="60" spans="1:11" ht="12.75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</row>
    <row r="61" spans="1:11" ht="12.75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</row>
    <row r="62" spans="1:13" ht="12.75">
      <c r="A62" s="510" t="s">
        <v>280</v>
      </c>
      <c r="B62" s="524" t="s">
        <v>279</v>
      </c>
      <c r="C62" s="512" t="s">
        <v>13</v>
      </c>
      <c r="D62" s="513"/>
      <c r="E62" s="388"/>
      <c r="F62" s="388"/>
      <c r="G62" s="388"/>
      <c r="H62" s="388"/>
      <c r="I62" s="388"/>
      <c r="J62" s="388" t="s">
        <v>408</v>
      </c>
      <c r="K62" s="388" t="s">
        <v>408</v>
      </c>
      <c r="L62" s="388" t="s">
        <v>408</v>
      </c>
      <c r="M62" s="388" t="s">
        <v>408</v>
      </c>
    </row>
    <row r="63" spans="1:13" ht="12.75">
      <c r="A63" s="516"/>
      <c r="B63" s="525"/>
      <c r="C63" s="521" t="s">
        <v>249</v>
      </c>
      <c r="D63" s="522"/>
      <c r="E63" s="388"/>
      <c r="F63" s="388"/>
      <c r="G63" s="388"/>
      <c r="H63" s="388"/>
      <c r="I63" s="388"/>
      <c r="J63" s="388" t="s">
        <v>408</v>
      </c>
      <c r="K63" s="388" t="s">
        <v>408</v>
      </c>
      <c r="L63" s="388" t="s">
        <v>408</v>
      </c>
      <c r="M63" s="388" t="s">
        <v>408</v>
      </c>
    </row>
    <row r="64" spans="1:13" ht="12.75">
      <c r="A64" s="516"/>
      <c r="B64" s="525"/>
      <c r="C64" s="512" t="s">
        <v>35</v>
      </c>
      <c r="D64" s="513"/>
      <c r="E64" s="388"/>
      <c r="F64" s="388"/>
      <c r="G64" s="388"/>
      <c r="H64" s="388"/>
      <c r="I64" s="388"/>
      <c r="J64" s="388" t="s">
        <v>408</v>
      </c>
      <c r="K64" s="389" t="s">
        <v>408</v>
      </c>
      <c r="L64" s="389" t="s">
        <v>408</v>
      </c>
      <c r="M64" s="389" t="s">
        <v>408</v>
      </c>
    </row>
    <row r="65" spans="1:13" ht="12.75">
      <c r="A65" s="516"/>
      <c r="B65" s="525"/>
      <c r="C65" s="514" t="s">
        <v>36</v>
      </c>
      <c r="D65" s="84" t="s">
        <v>120</v>
      </c>
      <c r="E65" s="388"/>
      <c r="F65" s="388"/>
      <c r="G65" s="388"/>
      <c r="H65" s="388"/>
      <c r="I65" s="388"/>
      <c r="J65" s="388" t="s">
        <v>408</v>
      </c>
      <c r="K65" s="388" t="s">
        <v>408</v>
      </c>
      <c r="L65" s="388" t="s">
        <v>408</v>
      </c>
      <c r="M65" s="388" t="s">
        <v>408</v>
      </c>
    </row>
    <row r="66" spans="1:13" ht="12.75">
      <c r="A66" s="511"/>
      <c r="B66" s="526"/>
      <c r="C66" s="515"/>
      <c r="D66" s="84" t="s">
        <v>44</v>
      </c>
      <c r="E66" s="388"/>
      <c r="F66" s="388"/>
      <c r="G66" s="388"/>
      <c r="H66" s="388"/>
      <c r="I66" s="388"/>
      <c r="J66" s="388" t="s">
        <v>408</v>
      </c>
      <c r="K66" s="388" t="s">
        <v>408</v>
      </c>
      <c r="L66" s="388" t="s">
        <v>408</v>
      </c>
      <c r="M66" s="388" t="s">
        <v>408</v>
      </c>
    </row>
    <row r="67" spans="1:11" ht="12.75">
      <c r="A67" s="89"/>
      <c r="B67" s="89"/>
      <c r="C67" s="80"/>
      <c r="D67" s="80"/>
      <c r="E67" s="89"/>
      <c r="F67" s="89"/>
      <c r="G67" s="89"/>
      <c r="H67" s="89"/>
      <c r="I67" s="89"/>
      <c r="J67" s="89"/>
      <c r="K67" s="89"/>
    </row>
    <row r="68" spans="1:11" ht="12.75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1:13" ht="12.75">
      <c r="A69" s="517" t="s">
        <v>251</v>
      </c>
      <c r="B69" s="517" t="s">
        <v>225</v>
      </c>
      <c r="C69" s="512" t="s">
        <v>13</v>
      </c>
      <c r="D69" s="513"/>
      <c r="E69" s="388"/>
      <c r="F69" s="388"/>
      <c r="G69" s="388"/>
      <c r="H69" s="388"/>
      <c r="I69" s="388"/>
      <c r="J69" s="388" t="s">
        <v>408</v>
      </c>
      <c r="K69" s="388" t="s">
        <v>408</v>
      </c>
      <c r="L69" s="388" t="s">
        <v>408</v>
      </c>
      <c r="M69" s="388" t="s">
        <v>408</v>
      </c>
    </row>
    <row r="70" spans="1:13" ht="12.75">
      <c r="A70" s="517"/>
      <c r="B70" s="517"/>
      <c r="C70" s="512" t="s">
        <v>35</v>
      </c>
      <c r="D70" s="513"/>
      <c r="E70" s="388"/>
      <c r="F70" s="388"/>
      <c r="G70" s="388"/>
      <c r="H70" s="388"/>
      <c r="I70" s="388"/>
      <c r="J70" s="388" t="s">
        <v>408</v>
      </c>
      <c r="K70" s="388" t="s">
        <v>408</v>
      </c>
      <c r="L70" s="388" t="s">
        <v>408</v>
      </c>
      <c r="M70" s="388" t="s">
        <v>408</v>
      </c>
    </row>
    <row r="71" spans="1:13" ht="12.75">
      <c r="A71" s="517"/>
      <c r="B71" s="517"/>
      <c r="C71" s="514" t="s">
        <v>36</v>
      </c>
      <c r="D71" s="84" t="s">
        <v>120</v>
      </c>
      <c r="E71" s="388"/>
      <c r="F71" s="388"/>
      <c r="G71" s="388"/>
      <c r="H71" s="388"/>
      <c r="I71" s="388"/>
      <c r="J71" s="388" t="s">
        <v>408</v>
      </c>
      <c r="K71" s="388" t="s">
        <v>408</v>
      </c>
      <c r="L71" s="388" t="s">
        <v>408</v>
      </c>
      <c r="M71" s="388" t="s">
        <v>408</v>
      </c>
    </row>
    <row r="72" spans="1:13" ht="12.75">
      <c r="A72" s="517"/>
      <c r="B72" s="517"/>
      <c r="C72" s="515"/>
      <c r="D72" s="84" t="s">
        <v>44</v>
      </c>
      <c r="E72" s="388"/>
      <c r="F72" s="388"/>
      <c r="G72" s="388"/>
      <c r="H72" s="388"/>
      <c r="I72" s="388"/>
      <c r="J72" s="388" t="s">
        <v>408</v>
      </c>
      <c r="K72" s="388" t="s">
        <v>408</v>
      </c>
      <c r="L72" s="388" t="s">
        <v>408</v>
      </c>
      <c r="M72" s="388" t="s">
        <v>408</v>
      </c>
    </row>
    <row r="73" spans="1:11" ht="12.75">
      <c r="A73" s="55"/>
      <c r="B73" s="55"/>
      <c r="C73" s="92"/>
      <c r="D73" s="93"/>
      <c r="E73" s="86"/>
      <c r="F73" s="86"/>
      <c r="G73" s="86"/>
      <c r="H73" s="86"/>
      <c r="I73" s="86"/>
      <c r="J73" s="86"/>
      <c r="K73" s="86"/>
    </row>
    <row r="74" spans="1:11" ht="12.75">
      <c r="A74" s="87"/>
      <c r="B74" s="87"/>
      <c r="C74" s="94"/>
      <c r="D74" s="95"/>
      <c r="E74" s="87"/>
      <c r="F74" s="87"/>
      <c r="G74" s="87"/>
      <c r="H74" s="87"/>
      <c r="I74" s="87"/>
      <c r="J74" s="87"/>
      <c r="K74" s="87"/>
    </row>
    <row r="75" spans="1:13" ht="12.75">
      <c r="A75" s="517" t="s">
        <v>252</v>
      </c>
      <c r="B75" s="510" t="s">
        <v>225</v>
      </c>
      <c r="C75" s="512" t="s">
        <v>13</v>
      </c>
      <c r="D75" s="513"/>
      <c r="E75" s="390"/>
      <c r="F75" s="390"/>
      <c r="G75" s="390"/>
      <c r="H75" s="390"/>
      <c r="I75" s="390"/>
      <c r="J75" s="391">
        <v>163</v>
      </c>
      <c r="K75" s="391">
        <v>392</v>
      </c>
      <c r="L75" s="382">
        <v>396</v>
      </c>
      <c r="M75" s="423">
        <f>'j &amp; k'!B16</f>
        <v>396</v>
      </c>
    </row>
    <row r="76" spans="1:13" ht="12.75">
      <c r="A76" s="517"/>
      <c r="B76" s="516"/>
      <c r="C76" s="512" t="s">
        <v>35</v>
      </c>
      <c r="D76" s="513"/>
      <c r="E76" s="388"/>
      <c r="F76" s="388"/>
      <c r="G76" s="388"/>
      <c r="H76" s="388"/>
      <c r="I76" s="388"/>
      <c r="J76" s="228">
        <v>17449</v>
      </c>
      <c r="K76" s="228">
        <v>50049</v>
      </c>
      <c r="L76" s="382">
        <v>49040</v>
      </c>
      <c r="M76" s="423">
        <f>'j &amp; k'!E16</f>
        <v>51161</v>
      </c>
    </row>
    <row r="77" spans="1:13" ht="12.75">
      <c r="A77" s="517"/>
      <c r="B77" s="516"/>
      <c r="C77" s="514" t="s">
        <v>36</v>
      </c>
      <c r="D77" s="84" t="s">
        <v>120</v>
      </c>
      <c r="E77" s="388"/>
      <c r="F77" s="388"/>
      <c r="G77" s="388"/>
      <c r="H77" s="388"/>
      <c r="I77" s="388"/>
      <c r="J77" s="228">
        <v>17449</v>
      </c>
      <c r="K77" s="228">
        <v>50049</v>
      </c>
      <c r="L77" s="382">
        <v>49040</v>
      </c>
      <c r="M77" s="423">
        <f>'j &amp; k'!F16</f>
        <v>51161</v>
      </c>
    </row>
    <row r="78" spans="1:13" ht="12.75">
      <c r="A78" s="517"/>
      <c r="B78" s="511"/>
      <c r="C78" s="515"/>
      <c r="D78" s="84" t="s">
        <v>44</v>
      </c>
      <c r="E78" s="388"/>
      <c r="F78" s="389"/>
      <c r="G78" s="389"/>
      <c r="H78" s="389"/>
      <c r="I78" s="389"/>
      <c r="J78" s="393">
        <v>13959</v>
      </c>
      <c r="K78" s="393">
        <v>40035</v>
      </c>
      <c r="L78" s="382">
        <v>39232</v>
      </c>
      <c r="M78" s="423">
        <f>'j &amp; k'!G16</f>
        <v>40929</v>
      </c>
    </row>
    <row r="79" spans="1:11" ht="12.75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1:11" ht="12.75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</row>
    <row r="81" spans="1:13" ht="12.75">
      <c r="A81" s="517" t="s">
        <v>437</v>
      </c>
      <c r="B81" s="510" t="s">
        <v>226</v>
      </c>
      <c r="C81" s="512" t="s">
        <v>13</v>
      </c>
      <c r="D81" s="513"/>
      <c r="E81" s="388"/>
      <c r="F81" s="388"/>
      <c r="G81" s="388"/>
      <c r="H81" s="388"/>
      <c r="I81" s="388"/>
      <c r="J81" s="388" t="s">
        <v>408</v>
      </c>
      <c r="K81" s="388" t="s">
        <v>408</v>
      </c>
      <c r="L81" s="388" t="s">
        <v>408</v>
      </c>
      <c r="M81" s="388" t="s">
        <v>408</v>
      </c>
    </row>
    <row r="82" spans="1:13" ht="12.75">
      <c r="A82" s="517"/>
      <c r="B82" s="516"/>
      <c r="C82" s="512" t="s">
        <v>35</v>
      </c>
      <c r="D82" s="513"/>
      <c r="E82" s="388"/>
      <c r="F82" s="388"/>
      <c r="G82" s="388"/>
      <c r="H82" s="388"/>
      <c r="I82" s="388"/>
      <c r="J82" s="388" t="s">
        <v>408</v>
      </c>
      <c r="K82" s="388" t="s">
        <v>408</v>
      </c>
      <c r="L82" s="388" t="s">
        <v>408</v>
      </c>
      <c r="M82" s="388" t="s">
        <v>408</v>
      </c>
    </row>
    <row r="83" spans="1:13" ht="12.75">
      <c r="A83" s="517"/>
      <c r="B83" s="516"/>
      <c r="C83" s="514" t="s">
        <v>36</v>
      </c>
      <c r="D83" s="84" t="s">
        <v>120</v>
      </c>
      <c r="E83" s="388"/>
      <c r="F83" s="388"/>
      <c r="G83" s="388"/>
      <c r="H83" s="388"/>
      <c r="I83" s="388"/>
      <c r="J83" s="388" t="s">
        <v>408</v>
      </c>
      <c r="K83" s="388" t="s">
        <v>408</v>
      </c>
      <c r="L83" s="388" t="s">
        <v>408</v>
      </c>
      <c r="M83" s="388" t="s">
        <v>408</v>
      </c>
    </row>
    <row r="84" spans="1:13" ht="12.75">
      <c r="A84" s="517"/>
      <c r="B84" s="511"/>
      <c r="C84" s="515"/>
      <c r="D84" s="84" t="s">
        <v>44</v>
      </c>
      <c r="E84" s="388"/>
      <c r="F84" s="388"/>
      <c r="G84" s="388"/>
      <c r="H84" s="388"/>
      <c r="I84" s="388"/>
      <c r="J84" s="388" t="s">
        <v>408</v>
      </c>
      <c r="K84" s="388" t="s">
        <v>408</v>
      </c>
      <c r="L84" s="388" t="s">
        <v>408</v>
      </c>
      <c r="M84" s="388" t="s">
        <v>408</v>
      </c>
    </row>
    <row r="85" spans="1:11" ht="12.75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</row>
    <row r="86" spans="1:13" ht="12.75">
      <c r="A86" s="517" t="s">
        <v>438</v>
      </c>
      <c r="B86" s="510" t="s">
        <v>226</v>
      </c>
      <c r="C86" s="512" t="s">
        <v>13</v>
      </c>
      <c r="D86" s="513"/>
      <c r="E86" s="388"/>
      <c r="F86" s="388"/>
      <c r="G86" s="388"/>
      <c r="H86" s="388"/>
      <c r="I86" s="388"/>
      <c r="J86" s="388" t="s">
        <v>408</v>
      </c>
      <c r="K86" s="388" t="s">
        <v>408</v>
      </c>
      <c r="L86" s="388" t="s">
        <v>408</v>
      </c>
      <c r="M86" s="388" t="s">
        <v>408</v>
      </c>
    </row>
    <row r="87" spans="1:13" ht="12.75">
      <c r="A87" s="517"/>
      <c r="B87" s="516"/>
      <c r="C87" s="512" t="s">
        <v>35</v>
      </c>
      <c r="D87" s="513"/>
      <c r="E87" s="388"/>
      <c r="F87" s="388"/>
      <c r="G87" s="388"/>
      <c r="H87" s="388"/>
      <c r="I87" s="388"/>
      <c r="J87" s="388" t="s">
        <v>408</v>
      </c>
      <c r="K87" s="388" t="s">
        <v>408</v>
      </c>
      <c r="L87" s="388" t="s">
        <v>408</v>
      </c>
      <c r="M87" s="388" t="s">
        <v>408</v>
      </c>
    </row>
    <row r="88" spans="1:13" ht="12.75">
      <c r="A88" s="517"/>
      <c r="B88" s="516"/>
      <c r="C88" s="514" t="s">
        <v>36</v>
      </c>
      <c r="D88" s="84" t="s">
        <v>120</v>
      </c>
      <c r="E88" s="388"/>
      <c r="F88" s="388"/>
      <c r="G88" s="388"/>
      <c r="H88" s="388"/>
      <c r="I88" s="388"/>
      <c r="J88" s="388" t="s">
        <v>408</v>
      </c>
      <c r="K88" s="388" t="s">
        <v>408</v>
      </c>
      <c r="L88" s="388" t="s">
        <v>408</v>
      </c>
      <c r="M88" s="388" t="s">
        <v>408</v>
      </c>
    </row>
    <row r="89" spans="1:13" ht="12.75">
      <c r="A89" s="517"/>
      <c r="B89" s="511"/>
      <c r="C89" s="515"/>
      <c r="D89" s="84" t="s">
        <v>44</v>
      </c>
      <c r="E89" s="388"/>
      <c r="F89" s="388"/>
      <c r="G89" s="388"/>
      <c r="H89" s="388"/>
      <c r="I89" s="388"/>
      <c r="J89" s="388" t="s">
        <v>408</v>
      </c>
      <c r="K89" s="388" t="s">
        <v>408</v>
      </c>
      <c r="L89" s="388" t="s">
        <v>408</v>
      </c>
      <c r="M89" s="388" t="s">
        <v>408</v>
      </c>
    </row>
    <row r="90" spans="1:11" ht="12.75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</row>
    <row r="91" spans="1:13" ht="12.75">
      <c r="A91" s="517" t="s">
        <v>253</v>
      </c>
      <c r="B91" s="510" t="s">
        <v>227</v>
      </c>
      <c r="C91" s="512" t="s">
        <v>13</v>
      </c>
      <c r="D91" s="513"/>
      <c r="E91" s="388"/>
      <c r="F91" s="388"/>
      <c r="G91" s="388"/>
      <c r="H91" s="388"/>
      <c r="I91" s="388"/>
      <c r="J91" s="388" t="s">
        <v>408</v>
      </c>
      <c r="K91" s="388" t="s">
        <v>408</v>
      </c>
      <c r="L91" s="388" t="s">
        <v>408</v>
      </c>
      <c r="M91" s="388" t="s">
        <v>408</v>
      </c>
    </row>
    <row r="92" spans="1:13" ht="12.75">
      <c r="A92" s="517"/>
      <c r="B92" s="516"/>
      <c r="C92" s="512" t="s">
        <v>35</v>
      </c>
      <c r="D92" s="513"/>
      <c r="E92" s="388"/>
      <c r="F92" s="388"/>
      <c r="G92" s="388"/>
      <c r="H92" s="388"/>
      <c r="I92" s="388"/>
      <c r="J92" s="388" t="s">
        <v>408</v>
      </c>
      <c r="K92" s="388" t="s">
        <v>408</v>
      </c>
      <c r="L92" s="388" t="s">
        <v>408</v>
      </c>
      <c r="M92" s="388" t="s">
        <v>408</v>
      </c>
    </row>
    <row r="93" spans="1:13" ht="12.75">
      <c r="A93" s="517"/>
      <c r="B93" s="516"/>
      <c r="C93" s="514" t="s">
        <v>36</v>
      </c>
      <c r="D93" s="84" t="s">
        <v>120</v>
      </c>
      <c r="E93" s="388"/>
      <c r="F93" s="388"/>
      <c r="G93" s="388"/>
      <c r="H93" s="388"/>
      <c r="I93" s="388"/>
      <c r="J93" s="388" t="s">
        <v>408</v>
      </c>
      <c r="K93" s="388" t="s">
        <v>408</v>
      </c>
      <c r="L93" s="388" t="s">
        <v>408</v>
      </c>
      <c r="M93" s="388" t="s">
        <v>408</v>
      </c>
    </row>
    <row r="94" spans="1:13" ht="12.75">
      <c r="A94" s="517"/>
      <c r="B94" s="511"/>
      <c r="C94" s="515"/>
      <c r="D94" s="84" t="s">
        <v>44</v>
      </c>
      <c r="E94" s="388"/>
      <c r="F94" s="388"/>
      <c r="G94" s="388"/>
      <c r="H94" s="388"/>
      <c r="I94" s="388"/>
      <c r="J94" s="388" t="s">
        <v>408</v>
      </c>
      <c r="K94" s="388" t="s">
        <v>408</v>
      </c>
      <c r="L94" s="388" t="s">
        <v>408</v>
      </c>
      <c r="M94" s="388" t="s">
        <v>408</v>
      </c>
    </row>
    <row r="95" spans="1:11" ht="12.75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</row>
    <row r="96" spans="1:13" ht="12.75">
      <c r="A96" s="517" t="s">
        <v>439</v>
      </c>
      <c r="B96" s="510" t="s">
        <v>227</v>
      </c>
      <c r="C96" s="512" t="s">
        <v>13</v>
      </c>
      <c r="D96" s="513"/>
      <c r="E96" s="388"/>
      <c r="F96" s="388"/>
      <c r="G96" s="388"/>
      <c r="H96" s="388"/>
      <c r="I96" s="388"/>
      <c r="J96" s="388" t="s">
        <v>408</v>
      </c>
      <c r="K96" s="388" t="s">
        <v>408</v>
      </c>
      <c r="L96" s="388" t="s">
        <v>408</v>
      </c>
      <c r="M96" s="388" t="s">
        <v>408</v>
      </c>
    </row>
    <row r="97" spans="1:13" ht="12.75">
      <c r="A97" s="517"/>
      <c r="B97" s="516"/>
      <c r="C97" s="512" t="s">
        <v>35</v>
      </c>
      <c r="D97" s="513"/>
      <c r="E97" s="388"/>
      <c r="F97" s="388"/>
      <c r="G97" s="388"/>
      <c r="H97" s="388"/>
      <c r="I97" s="388"/>
      <c r="J97" s="388" t="s">
        <v>408</v>
      </c>
      <c r="K97" s="388" t="s">
        <v>408</v>
      </c>
      <c r="L97" s="388" t="s">
        <v>408</v>
      </c>
      <c r="M97" s="388" t="s">
        <v>408</v>
      </c>
    </row>
    <row r="98" spans="1:13" ht="12.75">
      <c r="A98" s="517"/>
      <c r="B98" s="516"/>
      <c r="C98" s="514" t="s">
        <v>36</v>
      </c>
      <c r="D98" s="84" t="s">
        <v>120</v>
      </c>
      <c r="E98" s="388"/>
      <c r="F98" s="388"/>
      <c r="G98" s="388"/>
      <c r="H98" s="388"/>
      <c r="I98" s="388"/>
      <c r="J98" s="388" t="s">
        <v>408</v>
      </c>
      <c r="K98" s="388" t="s">
        <v>408</v>
      </c>
      <c r="L98" s="388" t="s">
        <v>408</v>
      </c>
      <c r="M98" s="388" t="s">
        <v>408</v>
      </c>
    </row>
    <row r="99" spans="1:13" ht="12.75">
      <c r="A99" s="517"/>
      <c r="B99" s="511"/>
      <c r="C99" s="515"/>
      <c r="D99" s="84" t="s">
        <v>44</v>
      </c>
      <c r="E99" s="388"/>
      <c r="F99" s="388"/>
      <c r="G99" s="388"/>
      <c r="H99" s="388"/>
      <c r="I99" s="388"/>
      <c r="J99" s="388" t="s">
        <v>408</v>
      </c>
      <c r="K99" s="388" t="s">
        <v>408</v>
      </c>
      <c r="L99" s="388" t="s">
        <v>408</v>
      </c>
      <c r="M99" s="388" t="s">
        <v>408</v>
      </c>
    </row>
    <row r="100" spans="1:11" ht="12.75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</row>
    <row r="101" spans="1:13" ht="12.75">
      <c r="A101" s="517" t="s">
        <v>254</v>
      </c>
      <c r="B101" s="510" t="s">
        <v>228</v>
      </c>
      <c r="C101" s="512" t="s">
        <v>13</v>
      </c>
      <c r="D101" s="513"/>
      <c r="E101" s="388"/>
      <c r="F101" s="388"/>
      <c r="G101" s="388"/>
      <c r="H101" s="388"/>
      <c r="I101" s="388"/>
      <c r="J101" s="228">
        <v>41</v>
      </c>
      <c r="K101" s="228">
        <v>73</v>
      </c>
      <c r="L101" s="382">
        <v>71</v>
      </c>
      <c r="M101" s="423">
        <f>'p &amp; q'!B9</f>
        <v>70</v>
      </c>
    </row>
    <row r="102" spans="1:13" ht="12.75">
      <c r="A102" s="517"/>
      <c r="B102" s="516"/>
      <c r="C102" s="512" t="s">
        <v>35</v>
      </c>
      <c r="D102" s="513"/>
      <c r="E102" s="388"/>
      <c r="F102" s="388"/>
      <c r="G102" s="388"/>
      <c r="H102" s="388"/>
      <c r="I102" s="388"/>
      <c r="J102" s="228"/>
      <c r="K102" s="228"/>
      <c r="L102" s="382"/>
      <c r="M102" s="382"/>
    </row>
    <row r="103" spans="1:13" ht="12.75">
      <c r="A103" s="517"/>
      <c r="B103" s="516"/>
      <c r="C103" s="514" t="s">
        <v>36</v>
      </c>
      <c r="D103" s="84" t="s">
        <v>120</v>
      </c>
      <c r="E103" s="388"/>
      <c r="F103" s="388"/>
      <c r="G103" s="388"/>
      <c r="H103" s="388"/>
      <c r="I103" s="388"/>
      <c r="J103" s="228">
        <v>1222</v>
      </c>
      <c r="K103" s="228">
        <v>2185</v>
      </c>
      <c r="L103" s="382">
        <v>2245</v>
      </c>
      <c r="M103" s="423">
        <f>'p &amp; q'!E9</f>
        <v>2274</v>
      </c>
    </row>
    <row r="104" spans="1:13" ht="12.75">
      <c r="A104" s="517"/>
      <c r="B104" s="511"/>
      <c r="C104" s="515"/>
      <c r="D104" s="84" t="s">
        <v>44</v>
      </c>
      <c r="E104" s="388"/>
      <c r="F104" s="388"/>
      <c r="G104" s="388"/>
      <c r="H104" s="388"/>
      <c r="I104" s="388"/>
      <c r="J104" s="228">
        <v>856</v>
      </c>
      <c r="K104" s="228">
        <v>1530</v>
      </c>
      <c r="L104" s="382">
        <v>1574</v>
      </c>
      <c r="M104" s="423">
        <f>'p &amp; q'!F9</f>
        <v>1590</v>
      </c>
    </row>
    <row r="105" spans="1:13" s="396" customFormat="1" ht="12.75">
      <c r="A105" s="282"/>
      <c r="B105" s="282"/>
      <c r="C105" s="283"/>
      <c r="D105" s="283"/>
      <c r="E105" s="394"/>
      <c r="F105" s="394"/>
      <c r="G105" s="394"/>
      <c r="H105" s="394"/>
      <c r="I105" s="394"/>
      <c r="J105" s="274"/>
      <c r="K105" s="274"/>
      <c r="L105" s="395"/>
      <c r="M105" s="395"/>
    </row>
    <row r="106" spans="1:11" ht="12.75">
      <c r="A106" s="80"/>
      <c r="B106" s="80"/>
      <c r="C106" s="80"/>
      <c r="D106" s="80"/>
      <c r="E106" s="80"/>
      <c r="F106" s="80"/>
      <c r="G106" s="80"/>
      <c r="H106" s="80"/>
      <c r="I106" s="80"/>
      <c r="J106" s="80"/>
      <c r="K106" s="80"/>
    </row>
    <row r="107" spans="1:13" ht="12.75">
      <c r="A107" s="517" t="s">
        <v>440</v>
      </c>
      <c r="B107" s="510" t="s">
        <v>228</v>
      </c>
      <c r="C107" s="512" t="s">
        <v>13</v>
      </c>
      <c r="D107" s="513"/>
      <c r="E107" s="388"/>
      <c r="F107" s="388"/>
      <c r="G107" s="388"/>
      <c r="H107" s="388"/>
      <c r="I107" s="388"/>
      <c r="J107" s="228">
        <v>55</v>
      </c>
      <c r="K107" s="228">
        <v>109</v>
      </c>
      <c r="L107" s="382">
        <v>156</v>
      </c>
      <c r="M107" s="423">
        <f>'p &amp; q'!B21</f>
        <v>158</v>
      </c>
    </row>
    <row r="108" spans="1:13" ht="12.75">
      <c r="A108" s="517"/>
      <c r="B108" s="516"/>
      <c r="C108" s="512" t="s">
        <v>35</v>
      </c>
      <c r="D108" s="513"/>
      <c r="E108" s="388"/>
      <c r="F108" s="388"/>
      <c r="G108" s="388"/>
      <c r="H108" s="388"/>
      <c r="I108" s="388"/>
      <c r="J108" s="228">
        <v>8836</v>
      </c>
      <c r="K108" s="228">
        <v>19021</v>
      </c>
      <c r="L108" s="382">
        <v>26442</v>
      </c>
      <c r="M108" s="423">
        <f>'p &amp; q'!D21</f>
        <v>28051</v>
      </c>
    </row>
    <row r="109" spans="1:13" ht="12.75">
      <c r="A109" s="517"/>
      <c r="B109" s="516"/>
      <c r="C109" s="514" t="s">
        <v>36</v>
      </c>
      <c r="D109" s="84" t="s">
        <v>120</v>
      </c>
      <c r="E109" s="388"/>
      <c r="F109" s="388"/>
      <c r="G109" s="388"/>
      <c r="H109" s="388"/>
      <c r="I109" s="388"/>
      <c r="J109" s="228">
        <v>8836</v>
      </c>
      <c r="K109" s="228">
        <v>19021</v>
      </c>
      <c r="L109" s="382">
        <v>26442</v>
      </c>
      <c r="M109" s="423">
        <f>'p &amp; q'!E21</f>
        <v>28051</v>
      </c>
    </row>
    <row r="110" spans="1:13" ht="12.75">
      <c r="A110" s="517"/>
      <c r="B110" s="511"/>
      <c r="C110" s="515"/>
      <c r="D110" s="84" t="s">
        <v>44</v>
      </c>
      <c r="E110" s="388"/>
      <c r="F110" s="388"/>
      <c r="G110" s="388"/>
      <c r="H110" s="388"/>
      <c r="I110" s="388"/>
      <c r="J110" s="228">
        <v>6627</v>
      </c>
      <c r="K110" s="228">
        <v>14268</v>
      </c>
      <c r="L110" s="382">
        <v>19827</v>
      </c>
      <c r="M110" s="423">
        <f>'p &amp; q'!F21</f>
        <v>21046</v>
      </c>
    </row>
    <row r="111" spans="1:11" ht="12.75">
      <c r="A111" s="55"/>
      <c r="B111" s="55"/>
      <c r="C111" s="523"/>
      <c r="D111" s="523"/>
      <c r="E111" s="55"/>
      <c r="F111" s="55"/>
      <c r="G111" s="55"/>
      <c r="H111" s="55"/>
      <c r="I111" s="55"/>
      <c r="J111" s="55"/>
      <c r="K111" s="55"/>
    </row>
    <row r="112" spans="1:13" ht="12.75">
      <c r="A112" s="517" t="s">
        <v>441</v>
      </c>
      <c r="B112" s="510" t="s">
        <v>229</v>
      </c>
      <c r="C112" s="512" t="s">
        <v>13</v>
      </c>
      <c r="D112" s="513"/>
      <c r="E112" s="388"/>
      <c r="F112" s="388"/>
      <c r="G112" s="388"/>
      <c r="H112" s="388"/>
      <c r="I112" s="388"/>
      <c r="J112" s="228">
        <v>9</v>
      </c>
      <c r="K112" s="228">
        <v>58</v>
      </c>
      <c r="L112" s="382">
        <v>59</v>
      </c>
      <c r="M112" s="423">
        <f>'r &amp; s'!B9</f>
        <v>59</v>
      </c>
    </row>
    <row r="113" spans="1:13" ht="12.75">
      <c r="A113" s="517"/>
      <c r="B113" s="516"/>
      <c r="C113" s="512" t="s">
        <v>35</v>
      </c>
      <c r="D113" s="513"/>
      <c r="E113" s="388"/>
      <c r="F113" s="388"/>
      <c r="G113" s="388"/>
      <c r="H113" s="388"/>
      <c r="I113" s="388"/>
      <c r="J113" s="228">
        <v>557</v>
      </c>
      <c r="K113" s="228">
        <v>4311</v>
      </c>
      <c r="L113" s="382">
        <v>4608</v>
      </c>
      <c r="M113" s="423">
        <f>'r &amp; s'!D9</f>
        <v>4823</v>
      </c>
    </row>
    <row r="114" spans="1:13" ht="12.75">
      <c r="A114" s="517"/>
      <c r="B114" s="516"/>
      <c r="C114" s="514" t="s">
        <v>36</v>
      </c>
      <c r="D114" s="84" t="s">
        <v>120</v>
      </c>
      <c r="E114" s="388"/>
      <c r="F114" s="388"/>
      <c r="G114" s="388"/>
      <c r="H114" s="388"/>
      <c r="I114" s="388"/>
      <c r="J114" s="228">
        <v>557</v>
      </c>
      <c r="K114" s="228">
        <v>4311</v>
      </c>
      <c r="L114" s="382">
        <v>4608</v>
      </c>
      <c r="M114" s="423">
        <f>'r &amp; s'!E9</f>
        <v>4823</v>
      </c>
    </row>
    <row r="115" spans="1:13" ht="12.75">
      <c r="A115" s="517"/>
      <c r="B115" s="511"/>
      <c r="C115" s="515"/>
      <c r="D115" s="84" t="s">
        <v>44</v>
      </c>
      <c r="E115" s="388"/>
      <c r="F115" s="388"/>
      <c r="G115" s="388"/>
      <c r="H115" s="388"/>
      <c r="I115" s="388"/>
      <c r="J115" s="228">
        <v>445</v>
      </c>
      <c r="K115" s="228">
        <v>3447</v>
      </c>
      <c r="L115" s="382">
        <v>3690</v>
      </c>
      <c r="M115" s="423">
        <f>'r &amp; s'!F9</f>
        <v>3858</v>
      </c>
    </row>
    <row r="116" spans="1:11" ht="12.75">
      <c r="A116" s="96"/>
      <c r="B116" s="96"/>
      <c r="C116" s="96"/>
      <c r="D116" s="96"/>
      <c r="E116" s="96"/>
      <c r="F116" s="96"/>
      <c r="G116" s="96"/>
      <c r="H116" s="96"/>
      <c r="I116" s="96"/>
      <c r="J116" s="96"/>
      <c r="K116" s="96"/>
    </row>
    <row r="117" spans="1:13" ht="12.75">
      <c r="A117" s="517" t="s">
        <v>442</v>
      </c>
      <c r="B117" s="510" t="s">
        <v>229</v>
      </c>
      <c r="C117" s="512" t="s">
        <v>13</v>
      </c>
      <c r="D117" s="513"/>
      <c r="E117" s="388"/>
      <c r="F117" s="388"/>
      <c r="G117" s="388"/>
      <c r="H117" s="388"/>
      <c r="I117" s="388"/>
      <c r="J117" s="388" t="s">
        <v>408</v>
      </c>
      <c r="K117" s="388" t="s">
        <v>408</v>
      </c>
      <c r="L117" s="388" t="s">
        <v>408</v>
      </c>
      <c r="M117" s="388" t="s">
        <v>408</v>
      </c>
    </row>
    <row r="118" spans="1:13" ht="12.75">
      <c r="A118" s="517"/>
      <c r="B118" s="516"/>
      <c r="C118" s="512" t="s">
        <v>35</v>
      </c>
      <c r="D118" s="513"/>
      <c r="E118" s="388"/>
      <c r="F118" s="388"/>
      <c r="G118" s="388"/>
      <c r="H118" s="388"/>
      <c r="I118" s="388"/>
      <c r="J118" s="388" t="s">
        <v>408</v>
      </c>
      <c r="K118" s="388" t="s">
        <v>408</v>
      </c>
      <c r="L118" s="388" t="s">
        <v>408</v>
      </c>
      <c r="M118" s="388" t="s">
        <v>408</v>
      </c>
    </row>
    <row r="119" spans="1:13" ht="12.75">
      <c r="A119" s="517"/>
      <c r="B119" s="516"/>
      <c r="C119" s="514" t="s">
        <v>36</v>
      </c>
      <c r="D119" s="84" t="s">
        <v>120</v>
      </c>
      <c r="E119" s="388"/>
      <c r="F119" s="388"/>
      <c r="G119" s="388"/>
      <c r="H119" s="388"/>
      <c r="I119" s="388"/>
      <c r="J119" s="388" t="s">
        <v>408</v>
      </c>
      <c r="K119" s="388" t="s">
        <v>408</v>
      </c>
      <c r="L119" s="388" t="s">
        <v>408</v>
      </c>
      <c r="M119" s="388" t="s">
        <v>408</v>
      </c>
    </row>
    <row r="120" spans="1:13" ht="12.75">
      <c r="A120" s="517"/>
      <c r="B120" s="511"/>
      <c r="C120" s="515"/>
      <c r="D120" s="84" t="s">
        <v>44</v>
      </c>
      <c r="E120" s="389"/>
      <c r="F120" s="389"/>
      <c r="G120" s="389"/>
      <c r="H120" s="389"/>
      <c r="I120" s="389"/>
      <c r="J120" s="389" t="s">
        <v>408</v>
      </c>
      <c r="K120" s="388" t="s">
        <v>408</v>
      </c>
      <c r="L120" s="388" t="s">
        <v>408</v>
      </c>
      <c r="M120" s="388" t="s">
        <v>408</v>
      </c>
    </row>
    <row r="121" spans="1:11" ht="12.75">
      <c r="A121" s="96"/>
      <c r="B121" s="96"/>
      <c r="C121" s="96"/>
      <c r="D121" s="96"/>
      <c r="E121" s="96"/>
      <c r="F121" s="96"/>
      <c r="G121" s="96"/>
      <c r="H121" s="96"/>
      <c r="I121" s="96"/>
      <c r="J121" s="96"/>
      <c r="K121" s="96"/>
    </row>
    <row r="122" spans="1:13" ht="12.75">
      <c r="A122" s="517" t="s">
        <v>443</v>
      </c>
      <c r="B122" s="510" t="s">
        <v>230</v>
      </c>
      <c r="C122" s="512" t="s">
        <v>13</v>
      </c>
      <c r="D122" s="513"/>
      <c r="E122" s="388"/>
      <c r="F122" s="388"/>
      <c r="G122" s="388"/>
      <c r="H122" s="388"/>
      <c r="I122" s="388"/>
      <c r="J122" s="388" t="s">
        <v>408</v>
      </c>
      <c r="K122" s="388" t="s">
        <v>408</v>
      </c>
      <c r="L122" s="388" t="s">
        <v>408</v>
      </c>
      <c r="M122" s="388" t="s">
        <v>408</v>
      </c>
    </row>
    <row r="123" spans="1:13" ht="12.75">
      <c r="A123" s="517"/>
      <c r="B123" s="516"/>
      <c r="C123" s="512" t="s">
        <v>35</v>
      </c>
      <c r="D123" s="513"/>
      <c r="E123" s="388"/>
      <c r="F123" s="388"/>
      <c r="G123" s="388"/>
      <c r="H123" s="388"/>
      <c r="I123" s="388"/>
      <c r="J123" s="388" t="s">
        <v>408</v>
      </c>
      <c r="K123" s="388" t="s">
        <v>408</v>
      </c>
      <c r="L123" s="388" t="s">
        <v>408</v>
      </c>
      <c r="M123" s="388" t="s">
        <v>408</v>
      </c>
    </row>
    <row r="124" spans="1:13" ht="12.75">
      <c r="A124" s="517"/>
      <c r="B124" s="516"/>
      <c r="C124" s="514" t="s">
        <v>36</v>
      </c>
      <c r="D124" s="84" t="s">
        <v>120</v>
      </c>
      <c r="E124" s="388"/>
      <c r="F124" s="388"/>
      <c r="G124" s="388"/>
      <c r="H124" s="388"/>
      <c r="I124" s="388"/>
      <c r="J124" s="388" t="s">
        <v>408</v>
      </c>
      <c r="K124" s="388" t="s">
        <v>408</v>
      </c>
      <c r="L124" s="388" t="s">
        <v>408</v>
      </c>
      <c r="M124" s="388" t="s">
        <v>408</v>
      </c>
    </row>
    <row r="125" spans="1:13" ht="12.75">
      <c r="A125" s="517"/>
      <c r="B125" s="511"/>
      <c r="C125" s="515"/>
      <c r="D125" s="84" t="s">
        <v>44</v>
      </c>
      <c r="E125" s="389"/>
      <c r="F125" s="389"/>
      <c r="G125" s="389"/>
      <c r="H125" s="389"/>
      <c r="I125" s="389"/>
      <c r="J125" s="389" t="s">
        <v>408</v>
      </c>
      <c r="K125" s="388" t="s">
        <v>408</v>
      </c>
      <c r="L125" s="388" t="s">
        <v>408</v>
      </c>
      <c r="M125" s="388" t="s">
        <v>408</v>
      </c>
    </row>
    <row r="126" spans="1:11" ht="12.75">
      <c r="A126" s="96"/>
      <c r="B126" s="96"/>
      <c r="C126" s="96"/>
      <c r="D126" s="96"/>
      <c r="E126" s="96"/>
      <c r="F126" s="96"/>
      <c r="G126" s="96"/>
      <c r="H126" s="96"/>
      <c r="I126" s="96"/>
      <c r="J126" s="96"/>
      <c r="K126" s="96"/>
    </row>
    <row r="127" spans="1:13" ht="12.75">
      <c r="A127" s="517" t="s">
        <v>444</v>
      </c>
      <c r="B127" s="510" t="s">
        <v>230</v>
      </c>
      <c r="C127" s="512" t="s">
        <v>13</v>
      </c>
      <c r="D127" s="513"/>
      <c r="E127" s="388"/>
      <c r="F127" s="388"/>
      <c r="G127" s="388"/>
      <c r="H127" s="388"/>
      <c r="I127" s="388"/>
      <c r="J127" s="388" t="s">
        <v>408</v>
      </c>
      <c r="K127" s="388" t="s">
        <v>408</v>
      </c>
      <c r="L127" s="388" t="s">
        <v>408</v>
      </c>
      <c r="M127" s="388" t="s">
        <v>408</v>
      </c>
    </row>
    <row r="128" spans="1:13" ht="12.75">
      <c r="A128" s="517"/>
      <c r="B128" s="516"/>
      <c r="C128" s="512" t="s">
        <v>35</v>
      </c>
      <c r="D128" s="513"/>
      <c r="E128" s="388"/>
      <c r="F128" s="388"/>
      <c r="G128" s="388"/>
      <c r="H128" s="388"/>
      <c r="I128" s="388"/>
      <c r="J128" s="388" t="s">
        <v>408</v>
      </c>
      <c r="K128" s="388" t="s">
        <v>408</v>
      </c>
      <c r="L128" s="388" t="s">
        <v>408</v>
      </c>
      <c r="M128" s="388" t="s">
        <v>408</v>
      </c>
    </row>
    <row r="129" spans="1:13" ht="12.75">
      <c r="A129" s="517"/>
      <c r="B129" s="516"/>
      <c r="C129" s="514" t="s">
        <v>36</v>
      </c>
      <c r="D129" s="84" t="s">
        <v>120</v>
      </c>
      <c r="E129" s="388"/>
      <c r="F129" s="388"/>
      <c r="G129" s="388"/>
      <c r="H129" s="388"/>
      <c r="I129" s="388"/>
      <c r="J129" s="388" t="s">
        <v>408</v>
      </c>
      <c r="K129" s="388" t="s">
        <v>408</v>
      </c>
      <c r="L129" s="388" t="s">
        <v>408</v>
      </c>
      <c r="M129" s="388" t="s">
        <v>408</v>
      </c>
    </row>
    <row r="130" spans="1:13" ht="12.75">
      <c r="A130" s="517"/>
      <c r="B130" s="511"/>
      <c r="C130" s="515"/>
      <c r="D130" s="84" t="s">
        <v>44</v>
      </c>
      <c r="E130" s="389"/>
      <c r="F130" s="389"/>
      <c r="G130" s="389"/>
      <c r="H130" s="389"/>
      <c r="I130" s="389"/>
      <c r="J130" s="389" t="s">
        <v>408</v>
      </c>
      <c r="K130" s="388" t="s">
        <v>408</v>
      </c>
      <c r="L130" s="388" t="s">
        <v>408</v>
      </c>
      <c r="M130" s="388" t="s">
        <v>408</v>
      </c>
    </row>
    <row r="131" spans="1:11" ht="12.75">
      <c r="A131" s="96"/>
      <c r="B131" s="96"/>
      <c r="C131" s="96"/>
      <c r="D131" s="96"/>
      <c r="E131" s="96"/>
      <c r="F131" s="96"/>
      <c r="G131" s="96"/>
      <c r="H131" s="96"/>
      <c r="I131" s="96"/>
      <c r="J131" s="96"/>
      <c r="K131" s="96"/>
    </row>
    <row r="132" spans="1:13" ht="12.75">
      <c r="A132" s="517" t="s">
        <v>445</v>
      </c>
      <c r="B132" s="510" t="s">
        <v>230</v>
      </c>
      <c r="C132" s="512" t="s">
        <v>13</v>
      </c>
      <c r="D132" s="513"/>
      <c r="E132" s="388"/>
      <c r="F132" s="388"/>
      <c r="G132" s="388"/>
      <c r="H132" s="388"/>
      <c r="I132" s="388"/>
      <c r="J132" s="388" t="s">
        <v>408</v>
      </c>
      <c r="K132" s="388" t="s">
        <v>408</v>
      </c>
      <c r="L132" s="388" t="s">
        <v>408</v>
      </c>
      <c r="M132" s="388" t="s">
        <v>408</v>
      </c>
    </row>
    <row r="133" spans="1:13" ht="12.75">
      <c r="A133" s="517"/>
      <c r="B133" s="516"/>
      <c r="C133" s="512" t="s">
        <v>35</v>
      </c>
      <c r="D133" s="513"/>
      <c r="E133" s="388"/>
      <c r="F133" s="388"/>
      <c r="G133" s="388"/>
      <c r="H133" s="388"/>
      <c r="I133" s="388"/>
      <c r="J133" s="388" t="s">
        <v>408</v>
      </c>
      <c r="K133" s="388" t="s">
        <v>408</v>
      </c>
      <c r="L133" s="388" t="s">
        <v>408</v>
      </c>
      <c r="M133" s="388" t="s">
        <v>408</v>
      </c>
    </row>
    <row r="134" spans="1:13" ht="12.75">
      <c r="A134" s="517"/>
      <c r="B134" s="516"/>
      <c r="C134" s="514" t="s">
        <v>36</v>
      </c>
      <c r="D134" s="84" t="s">
        <v>120</v>
      </c>
      <c r="E134" s="388"/>
      <c r="F134" s="388"/>
      <c r="G134" s="388"/>
      <c r="H134" s="388"/>
      <c r="I134" s="388"/>
      <c r="J134" s="388" t="s">
        <v>408</v>
      </c>
      <c r="K134" s="388" t="s">
        <v>408</v>
      </c>
      <c r="L134" s="388" t="s">
        <v>408</v>
      </c>
      <c r="M134" s="388" t="s">
        <v>408</v>
      </c>
    </row>
    <row r="135" spans="1:13" ht="12.75">
      <c r="A135" s="517"/>
      <c r="B135" s="511"/>
      <c r="C135" s="515"/>
      <c r="D135" s="84" t="s">
        <v>44</v>
      </c>
      <c r="E135" s="388"/>
      <c r="F135" s="388"/>
      <c r="G135" s="388"/>
      <c r="H135" s="388"/>
      <c r="I135" s="388"/>
      <c r="J135" s="388" t="s">
        <v>408</v>
      </c>
      <c r="K135" s="388" t="s">
        <v>408</v>
      </c>
      <c r="L135" s="388" t="s">
        <v>408</v>
      </c>
      <c r="M135" s="388" t="s">
        <v>408</v>
      </c>
    </row>
    <row r="136" spans="1:11" ht="12.75">
      <c r="A136" s="89"/>
      <c r="B136" s="89"/>
      <c r="C136" s="80"/>
      <c r="D136" s="80"/>
      <c r="E136" s="394"/>
      <c r="F136" s="394"/>
      <c r="G136" s="394"/>
      <c r="H136" s="394"/>
      <c r="I136" s="394"/>
      <c r="J136" s="394"/>
      <c r="K136" s="394"/>
    </row>
    <row r="137" spans="1:13" ht="12.75">
      <c r="A137" s="503" t="s">
        <v>575</v>
      </c>
      <c r="B137" s="504" t="s">
        <v>569</v>
      </c>
      <c r="C137" s="474" t="s">
        <v>13</v>
      </c>
      <c r="D137" s="507"/>
      <c r="E137" s="228"/>
      <c r="F137" s="228"/>
      <c r="G137" s="228"/>
      <c r="H137" s="228"/>
      <c r="I137" s="228"/>
      <c r="J137" s="388" t="s">
        <v>408</v>
      </c>
      <c r="K137" s="388" t="s">
        <v>408</v>
      </c>
      <c r="L137" s="388" t="s">
        <v>408</v>
      </c>
      <c r="M137" s="388" t="s">
        <v>408</v>
      </c>
    </row>
    <row r="138" spans="1:13" ht="12.75">
      <c r="A138" s="503"/>
      <c r="B138" s="505"/>
      <c r="C138" s="474" t="s">
        <v>35</v>
      </c>
      <c r="D138" s="507"/>
      <c r="E138" s="228"/>
      <c r="F138" s="228"/>
      <c r="G138" s="228"/>
      <c r="H138" s="228"/>
      <c r="I138" s="228"/>
      <c r="J138" s="388" t="s">
        <v>408</v>
      </c>
      <c r="K138" s="388" t="s">
        <v>408</v>
      </c>
      <c r="L138" s="388" t="s">
        <v>408</v>
      </c>
      <c r="M138" s="388" t="s">
        <v>408</v>
      </c>
    </row>
    <row r="139" spans="1:13" ht="12.75" customHeight="1">
      <c r="A139" s="503"/>
      <c r="B139" s="505"/>
      <c r="C139" s="508" t="s">
        <v>36</v>
      </c>
      <c r="D139" s="236" t="s">
        <v>120</v>
      </c>
      <c r="E139" s="228"/>
      <c r="F139" s="228"/>
      <c r="G139" s="228"/>
      <c r="H139" s="228"/>
      <c r="I139" s="228"/>
      <c r="J139" s="388" t="s">
        <v>408</v>
      </c>
      <c r="K139" s="388" t="s">
        <v>408</v>
      </c>
      <c r="L139" s="388" t="s">
        <v>408</v>
      </c>
      <c r="M139" s="388" t="s">
        <v>408</v>
      </c>
    </row>
    <row r="140" spans="1:13" ht="12.75" customHeight="1">
      <c r="A140" s="503"/>
      <c r="B140" s="506"/>
      <c r="C140" s="509"/>
      <c r="D140" s="236" t="s">
        <v>44</v>
      </c>
      <c r="E140" s="228"/>
      <c r="F140" s="228"/>
      <c r="G140" s="228"/>
      <c r="H140" s="228"/>
      <c r="I140" s="228"/>
      <c r="J140" s="388" t="s">
        <v>408</v>
      </c>
      <c r="K140" s="388" t="s">
        <v>408</v>
      </c>
      <c r="L140" s="388" t="s">
        <v>408</v>
      </c>
      <c r="M140" s="388" t="s">
        <v>408</v>
      </c>
    </row>
    <row r="141" spans="1:11" ht="12.75" customHeight="1">
      <c r="A141" s="89"/>
      <c r="B141" s="89"/>
      <c r="C141" s="80"/>
      <c r="D141" s="80"/>
      <c r="E141" s="394"/>
      <c r="F141" s="394"/>
      <c r="G141" s="394"/>
      <c r="H141" s="394"/>
      <c r="I141" s="394"/>
      <c r="J141" s="394"/>
      <c r="K141" s="394"/>
    </row>
    <row r="142" spans="1:13" ht="12.75" customHeight="1">
      <c r="A142" s="503" t="s">
        <v>572</v>
      </c>
      <c r="B142" s="504" t="s">
        <v>571</v>
      </c>
      <c r="C142" s="474" t="s">
        <v>137</v>
      </c>
      <c r="D142" s="507"/>
      <c r="E142" s="228"/>
      <c r="F142" s="228"/>
      <c r="G142" s="228"/>
      <c r="H142" s="228"/>
      <c r="I142" s="228"/>
      <c r="J142" s="228"/>
      <c r="K142" s="228">
        <v>92</v>
      </c>
      <c r="L142" s="382">
        <v>92</v>
      </c>
      <c r="M142" s="423">
        <f>'ad'!B16</f>
        <v>92</v>
      </c>
    </row>
    <row r="143" spans="1:13" ht="12.75">
      <c r="A143" s="503"/>
      <c r="B143" s="505"/>
      <c r="C143" s="237" t="s">
        <v>35</v>
      </c>
      <c r="D143" s="235"/>
      <c r="E143" s="228"/>
      <c r="F143" s="228"/>
      <c r="G143" s="228"/>
      <c r="H143" s="228"/>
      <c r="I143" s="228"/>
      <c r="J143" s="228"/>
      <c r="K143" s="228"/>
      <c r="L143" s="382"/>
      <c r="M143" s="382"/>
    </row>
    <row r="144" spans="1:13" ht="12.75" customHeight="1">
      <c r="A144" s="503"/>
      <c r="B144" s="505"/>
      <c r="C144" s="508" t="s">
        <v>36</v>
      </c>
      <c r="D144" s="236" t="s">
        <v>120</v>
      </c>
      <c r="E144" s="228"/>
      <c r="F144" s="228"/>
      <c r="G144" s="228"/>
      <c r="H144" s="228"/>
      <c r="I144" s="228"/>
      <c r="J144" s="228"/>
      <c r="K144" s="228">
        <v>6407</v>
      </c>
      <c r="L144" s="382">
        <v>6868</v>
      </c>
      <c r="M144" s="423">
        <f>'ad'!E16</f>
        <v>7105</v>
      </c>
    </row>
    <row r="145" spans="1:13" ht="12.75">
      <c r="A145" s="503"/>
      <c r="B145" s="506"/>
      <c r="C145" s="509"/>
      <c r="D145" s="236" t="s">
        <v>44</v>
      </c>
      <c r="E145" s="228"/>
      <c r="F145" s="228"/>
      <c r="G145" s="228"/>
      <c r="H145" s="228"/>
      <c r="I145" s="228"/>
      <c r="J145" s="228"/>
      <c r="K145" s="228">
        <v>5082</v>
      </c>
      <c r="L145" s="382">
        <v>5459</v>
      </c>
      <c r="M145" s="423">
        <f>'ad'!F16</f>
        <v>5642</v>
      </c>
    </row>
    <row r="146" spans="1:11" ht="12.75" customHeight="1">
      <c r="A146" s="89"/>
      <c r="B146" s="89"/>
      <c r="C146" s="80"/>
      <c r="D146" s="80"/>
      <c r="E146" s="394"/>
      <c r="F146" s="394"/>
      <c r="G146" s="394"/>
      <c r="H146" s="394"/>
      <c r="I146" s="394"/>
      <c r="J146" s="394"/>
      <c r="K146" s="394"/>
    </row>
    <row r="147" spans="1:15" ht="12.75">
      <c r="A147" s="510" t="s">
        <v>283</v>
      </c>
      <c r="B147" s="510"/>
      <c r="C147" s="514" t="s">
        <v>36</v>
      </c>
      <c r="D147" s="84" t="s">
        <v>120</v>
      </c>
      <c r="E147" s="293">
        <v>0</v>
      </c>
      <c r="F147" s="293">
        <v>0</v>
      </c>
      <c r="G147" s="293">
        <v>0</v>
      </c>
      <c r="H147" s="293">
        <v>0</v>
      </c>
      <c r="I147" s="293">
        <v>0</v>
      </c>
      <c r="J147" s="287">
        <f>SUM(J134,J129,J124,J119,J114,J109,J103,J98,J93,J88,J83,J77,J71,J65,J58,J52,J45,J17,J11,J6)</f>
        <v>114708</v>
      </c>
      <c r="K147" s="287">
        <f aca="true" t="shared" si="0" ref="K147:M148">SUM(K144,K134,K129,K124,K119,K114,K109,K103,K98,K93,K88,K83,K77,K71,K65,K58,K52,K45,K17,K11,K6)</f>
        <v>229354</v>
      </c>
      <c r="L147" s="287">
        <f t="shared" si="0"/>
        <v>248542</v>
      </c>
      <c r="M147" s="287">
        <f t="shared" si="0"/>
        <v>258202</v>
      </c>
      <c r="O147" s="461"/>
    </row>
    <row r="148" spans="1:13" ht="12.75">
      <c r="A148" s="511"/>
      <c r="B148" s="511"/>
      <c r="C148" s="515"/>
      <c r="D148" s="84" t="s">
        <v>44</v>
      </c>
      <c r="E148" s="293">
        <v>0</v>
      </c>
      <c r="F148" s="293">
        <v>0</v>
      </c>
      <c r="G148" s="293">
        <v>0</v>
      </c>
      <c r="H148" s="293">
        <v>0</v>
      </c>
      <c r="I148" s="293">
        <v>0</v>
      </c>
      <c r="J148" s="287">
        <f>SUM(J135,J130,J125,J120,J115,J110,J104,J99,J94,J89,J84,J78,J72,J66,J59,J53,J46,J18,J12,J7)</f>
        <v>78029</v>
      </c>
      <c r="K148" s="287">
        <f t="shared" si="0"/>
        <v>159628</v>
      </c>
      <c r="L148" s="287">
        <f t="shared" si="0"/>
        <v>172919</v>
      </c>
      <c r="M148" s="287">
        <f t="shared" si="0"/>
        <v>179679</v>
      </c>
    </row>
  </sheetData>
  <sheetProtection password="D208" sheet="1" objects="1" scenarios="1" selectLockedCells="1" selectUnlockedCells="1"/>
  <mergeCells count="133">
    <mergeCell ref="C58:C59"/>
    <mergeCell ref="C56:D56"/>
    <mergeCell ref="C57:D57"/>
    <mergeCell ref="B75:B78"/>
    <mergeCell ref="A81:A84"/>
    <mergeCell ref="B81:B84"/>
    <mergeCell ref="A75:A78"/>
    <mergeCell ref="C69:D69"/>
    <mergeCell ref="C70:D70"/>
    <mergeCell ref="C65:C66"/>
    <mergeCell ref="A107:A110"/>
    <mergeCell ref="B107:B110"/>
    <mergeCell ref="A96:A99"/>
    <mergeCell ref="A101:A104"/>
    <mergeCell ref="B101:B104"/>
    <mergeCell ref="B96:B99"/>
    <mergeCell ref="A91:A94"/>
    <mergeCell ref="B91:B94"/>
    <mergeCell ref="A62:A66"/>
    <mergeCell ref="B62:B66"/>
    <mergeCell ref="A86:A89"/>
    <mergeCell ref="A56:A59"/>
    <mergeCell ref="B86:B89"/>
    <mergeCell ref="B56:B59"/>
    <mergeCell ref="A69:A72"/>
    <mergeCell ref="B69:B72"/>
    <mergeCell ref="C33:C34"/>
    <mergeCell ref="B31:B34"/>
    <mergeCell ref="A27:A34"/>
    <mergeCell ref="B37:B40"/>
    <mergeCell ref="C37:D37"/>
    <mergeCell ref="C38:D38"/>
    <mergeCell ref="C39:C40"/>
    <mergeCell ref="A37:A40"/>
    <mergeCell ref="C31:D31"/>
    <mergeCell ref="C32:D32"/>
    <mergeCell ref="A132:A135"/>
    <mergeCell ref="C127:D127"/>
    <mergeCell ref="C128:D128"/>
    <mergeCell ref="A127:A130"/>
    <mergeCell ref="C129:C130"/>
    <mergeCell ref="B132:B135"/>
    <mergeCell ref="C132:D132"/>
    <mergeCell ref="A117:A120"/>
    <mergeCell ref="A122:A125"/>
    <mergeCell ref="B122:B125"/>
    <mergeCell ref="C147:C148"/>
    <mergeCell ref="C134:C135"/>
    <mergeCell ref="C108:D108"/>
    <mergeCell ref="C112:D112"/>
    <mergeCell ref="C113:D113"/>
    <mergeCell ref="C117:D117"/>
    <mergeCell ref="C118:D118"/>
    <mergeCell ref="C122:D122"/>
    <mergeCell ref="C124:C125"/>
    <mergeCell ref="C50:D50"/>
    <mergeCell ref="C76:D76"/>
    <mergeCell ref="C81:D81"/>
    <mergeCell ref="C82:D82"/>
    <mergeCell ref="C75:D75"/>
    <mergeCell ref="C77:C78"/>
    <mergeCell ref="C71:C72"/>
    <mergeCell ref="C62:D62"/>
    <mergeCell ref="C63:D63"/>
    <mergeCell ref="C64:D64"/>
    <mergeCell ref="C111:D111"/>
    <mergeCell ref="C91:D91"/>
    <mergeCell ref="C92:D92"/>
    <mergeCell ref="C109:C110"/>
    <mergeCell ref="C107:D107"/>
    <mergeCell ref="C93:C94"/>
    <mergeCell ref="C98:C99"/>
    <mergeCell ref="C103:C104"/>
    <mergeCell ref="C96:D96"/>
    <mergeCell ref="C97:D97"/>
    <mergeCell ref="C101:D101"/>
    <mergeCell ref="C102:D102"/>
    <mergeCell ref="C83:C84"/>
    <mergeCell ref="C87:D87"/>
    <mergeCell ref="C88:C89"/>
    <mergeCell ref="C86:D86"/>
    <mergeCell ref="A49:A53"/>
    <mergeCell ref="C51:D51"/>
    <mergeCell ref="A43:A46"/>
    <mergeCell ref="B43:B46"/>
    <mergeCell ref="C43:D43"/>
    <mergeCell ref="C44:D44"/>
    <mergeCell ref="C45:C46"/>
    <mergeCell ref="C52:C53"/>
    <mergeCell ref="C49:D49"/>
    <mergeCell ref="B49:B53"/>
    <mergeCell ref="B27:B30"/>
    <mergeCell ref="C29:C30"/>
    <mergeCell ref="C28:D28"/>
    <mergeCell ref="C21:D21"/>
    <mergeCell ref="C22:D22"/>
    <mergeCell ref="C27:D27"/>
    <mergeCell ref="B15:B18"/>
    <mergeCell ref="A15:A18"/>
    <mergeCell ref="C17:C18"/>
    <mergeCell ref="C23:C24"/>
    <mergeCell ref="A21:A24"/>
    <mergeCell ref="B21:B24"/>
    <mergeCell ref="C16:D16"/>
    <mergeCell ref="C15:D15"/>
    <mergeCell ref="C3:D3"/>
    <mergeCell ref="C5:D5"/>
    <mergeCell ref="C4:D4"/>
    <mergeCell ref="C11:C12"/>
    <mergeCell ref="C10:D10"/>
    <mergeCell ref="A4:A7"/>
    <mergeCell ref="B4:B7"/>
    <mergeCell ref="A10:A12"/>
    <mergeCell ref="B10:B12"/>
    <mergeCell ref="A147:A148"/>
    <mergeCell ref="B147:B148"/>
    <mergeCell ref="C133:D133"/>
    <mergeCell ref="C114:C115"/>
    <mergeCell ref="C119:C120"/>
    <mergeCell ref="B117:B120"/>
    <mergeCell ref="B127:B130"/>
    <mergeCell ref="C123:D123"/>
    <mergeCell ref="A112:A115"/>
    <mergeCell ref="B112:B115"/>
    <mergeCell ref="A137:A140"/>
    <mergeCell ref="B137:B140"/>
    <mergeCell ref="C137:D137"/>
    <mergeCell ref="C138:D138"/>
    <mergeCell ref="C139:C140"/>
    <mergeCell ref="A142:A145"/>
    <mergeCell ref="B142:B145"/>
    <mergeCell ref="C142:D142"/>
    <mergeCell ref="C144:C145"/>
  </mergeCells>
  <printOptions/>
  <pageMargins left="0.29" right="0.24" top="0.21" bottom="0.19" header="0.21" footer="0.21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TYMEL</dc:creator>
  <cp:keywords/>
  <dc:description/>
  <cp:lastModifiedBy>10002337</cp:lastModifiedBy>
  <cp:lastPrinted>2009-07-15T07:19:14Z</cp:lastPrinted>
  <dcterms:created xsi:type="dcterms:W3CDTF">2006-07-17T06:27:39Z</dcterms:created>
  <dcterms:modified xsi:type="dcterms:W3CDTF">2009-07-23T06:41:10Z</dcterms:modified>
  <cp:category/>
  <cp:version/>
  <cp:contentType/>
  <cp:contentStatus/>
</cp:coreProperties>
</file>