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3545" windowHeight="115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<sst xmlns="http://schemas.openxmlformats.org/spreadsheetml/2006/main" count="93" uniqueCount="71">
  <si>
    <t>Ovocný druh, na který je vztažen předmět dotace</t>
  </si>
  <si>
    <t>Období -založení v roce 2014</t>
  </si>
  <si>
    <t>Rok</t>
  </si>
  <si>
    <t>A1</t>
  </si>
  <si>
    <t>A2</t>
  </si>
  <si>
    <t>A3:(A1xA2) nebo A3</t>
  </si>
  <si>
    <t>A4</t>
  </si>
  <si>
    <t>A5: (A3/A4)</t>
  </si>
  <si>
    <t>Celková produkce v t</t>
  </si>
  <si>
    <t>Cena v Kč (průměrná roční cena dle Přílohy       č. 2 v Části D.</t>
  </si>
  <si>
    <t>Celková cena za produkci v Kč                 (celková cena za produkci v Kč dle soupisu daňových/účetních dokladů nebo celková produkce vynásobená cenou)</t>
  </si>
  <si>
    <t>Celková plocha v ha                            (součet všech ha daného ovocného druhu žadatele)(musí být vyšší než 0,5000 ha)</t>
  </si>
  <si>
    <t>Produkce na plochu v Kč/ha</t>
  </si>
  <si>
    <t>zaokrouhleno na 2 desetinná místa</t>
  </si>
  <si>
    <t>zaokrouhleno na 2 desetiiná místa</t>
  </si>
  <si>
    <t>zaokrouhleno na 4 desetiiná místa</t>
  </si>
  <si>
    <t>nezpracované</t>
  </si>
  <si>
    <t>x</t>
  </si>
  <si>
    <t>zpracované</t>
  </si>
  <si>
    <t>součet</t>
  </si>
  <si>
    <t>A6:</t>
  </si>
  <si>
    <t>A11:</t>
  </si>
  <si>
    <t>A7:</t>
  </si>
  <si>
    <t xml:space="preserve">Výše škody v Kč/ha </t>
  </si>
  <si>
    <t>A8: A6-A7</t>
  </si>
  <si>
    <t>A8:</t>
  </si>
  <si>
    <t>Škoda v %</t>
  </si>
  <si>
    <t>A9: (A8/A6x100)</t>
  </si>
  <si>
    <t xml:space="preserve">zaokrouheno na 2 desetinná místa  </t>
  </si>
  <si>
    <t>Výše škody v Kč</t>
  </si>
  <si>
    <t>A10: (A8xA11)</t>
  </si>
  <si>
    <t xml:space="preserve"> </t>
  </si>
  <si>
    <t>1B Výpočet požadavku dotace</t>
  </si>
  <si>
    <t>80 % z výše škody v Kč v roce 2017 v Kč</t>
  </si>
  <si>
    <t>(A10x0,8)</t>
  </si>
  <si>
    <t>B1:</t>
  </si>
  <si>
    <r>
      <t xml:space="preserve">Výše sazby dotace </t>
    </r>
    <r>
      <rPr>
        <b/>
        <sz val="10"/>
        <rFont val="Arial"/>
        <family val="2"/>
      </rPr>
      <t>dle Přílohy č. 1</t>
    </r>
    <r>
      <rPr>
        <sz val="10"/>
        <rFont val="Arial"/>
        <family val="2"/>
      </rPr>
      <t xml:space="preserve"> části D Zásad v Kč/ha</t>
    </r>
  </si>
  <si>
    <t>B2:</t>
  </si>
  <si>
    <t>Plocha ovocného druhu v roce 2017 v ha</t>
  </si>
  <si>
    <t>(=A11)</t>
  </si>
  <si>
    <t>B3:</t>
  </si>
  <si>
    <t>zaokrouhleno na 4 desetinná místa</t>
  </si>
  <si>
    <t>Požadavek na dotaci v Kč (před případným odečtem)</t>
  </si>
  <si>
    <t>(B2xB3)</t>
  </si>
  <si>
    <t>B4:</t>
  </si>
  <si>
    <t>ano – ne</t>
  </si>
  <si>
    <t>ano</t>
  </si>
  <si>
    <t>ne</t>
  </si>
  <si>
    <t xml:space="preserve">Požadavek na dotaci po zhodnocení úrovně pojistné ochrany v Kč </t>
  </si>
  <si>
    <t>(B4 nebo B4x0,5)</t>
  </si>
  <si>
    <t>B5:</t>
  </si>
  <si>
    <t>1C Odpočet pojistného plnění</t>
  </si>
  <si>
    <t xml:space="preserve">Výše obdrženého pojistného plnění a jiných  plateb vztahujících se na předmět dotace u uvedené plodiny v Kč </t>
  </si>
  <si>
    <t>C1:</t>
  </si>
  <si>
    <r>
      <t xml:space="preserve">Výše pojistného plnění a jiných plateb + požadavek na dotaci po zhodnocení úrovně pojistné ochrany v Kč      </t>
    </r>
    <r>
      <rPr>
        <sz val="10"/>
        <color indexed="57"/>
        <rFont val="Arial"/>
        <family val="2"/>
      </rPr>
      <t>(C1+B5)</t>
    </r>
  </si>
  <si>
    <t>C2:</t>
  </si>
  <si>
    <t>Požadavek na dotaci v Kč zaokrouhleno na celé koruny dolů</t>
  </si>
  <si>
    <t>C3:</t>
  </si>
  <si>
    <t>pokud je C2  &gt; B1,pak C3 = B5 - (C2 - B1)</t>
  </si>
  <si>
    <t>pokud C2 ≤ B1 pak C3 = B5</t>
  </si>
  <si>
    <t>Doklad o pojištění ovocných sadů (vyplňte 1 u správné odpovědi)</t>
  </si>
  <si>
    <r>
      <t xml:space="preserve">Doklad o obdrženém pojistném plnění nebo jiných platbách vztahujících se k předmětu dotace
</t>
    </r>
    <r>
      <rPr>
        <sz val="10"/>
        <color indexed="8"/>
        <rFont val="Arial"/>
        <family val="2"/>
      </rPr>
      <t>(vyplňte 1 u správné odpovědi)</t>
    </r>
  </si>
  <si>
    <t>Průměrná produkce na plochu v předchozích letech v Kč/ha (hodnota A5 z roku 2016)</t>
  </si>
  <si>
    <t xml:space="preserve">V
</t>
  </si>
  <si>
    <t>Dne</t>
  </si>
  <si>
    <t>Podpis statutárního orgánu (PO) nebo podpis žadatele (FO)</t>
  </si>
  <si>
    <t>Otisk razítka</t>
  </si>
  <si>
    <t>Údaje v řádcích pro roky 2016 – 2017 vyplňuje žadatel, který uplatňuje škodu pouze ve vztahu k období roku 2016, za předpokladu:
- že zahájil činnost jako FO nebo PO v období po 31. 12. 2014, což současně doloží příslušným dokladem o zahájení činnosti,
- nebo že zahájil činnost jako FO nebo PO před 1. 1. 2014 a dotčený sad začal obhospodařovat v období od 1. 1. 2015 do 31. 12. 2015.</t>
  </si>
  <si>
    <t>1.8.2016 -31.3.2017</t>
  </si>
  <si>
    <t>1.8.2017 -31.3.2018</t>
  </si>
  <si>
    <r>
      <rPr>
        <b/>
        <sz val="11"/>
        <color indexed="8"/>
        <rFont val="Calibri"/>
        <family val="2"/>
      </rPr>
      <t>Tabulka č. 1</t>
    </r>
    <r>
      <rPr>
        <sz val="11"/>
        <color theme="1"/>
        <rFont val="Calibri"/>
        <family val="2"/>
      </rPr>
      <t xml:space="preserve">
vyplňuje žadatel o podporu v rámci dotačního podprogramu M.1.2 - jablka, hrušky
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</si>
</sst>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6" tint="-0.24997000396251678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92D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DE9D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/>
      <top style="medium"/>
      <bottom style="medium"/>
    </border>
    <border>
      <left style="medium">
        <color rgb="FF000000"/>
      </left>
      <right/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/>
      <top style="medium">
        <color rgb="FF000000"/>
      </top>
      <bottom/>
    </border>
    <border>
      <left style="medium"/>
      <right/>
      <top/>
      <bottom style="medium">
        <color rgb="FF000000"/>
      </bottom>
    </border>
    <border>
      <left/>
      <right/>
      <top style="medium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0" fillId="0" borderId="14" xfId="0" applyBorder="1" applyAlignment="1">
      <alignment vertical="top" wrapText="1"/>
    </xf>
    <xf numFmtId="0" fontId="44" fillId="0" borderId="10" xfId="0" applyFont="1" applyBorder="1" applyAlignment="1">
      <alignment horizontal="center" vertical="center"/>
    </xf>
    <xf numFmtId="2" fontId="43" fillId="0" borderId="13" xfId="0" applyNumberFormat="1" applyFont="1" applyBorder="1" applyAlignment="1">
      <alignment horizontal="center" vertical="center" wrapText="1"/>
    </xf>
    <xf numFmtId="4" fontId="43" fillId="0" borderId="13" xfId="0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2" fontId="43" fillId="0" borderId="17" xfId="0" applyNumberFormat="1" applyFont="1" applyBorder="1" applyAlignment="1">
      <alignment horizontal="center" vertical="center" wrapText="1"/>
    </xf>
    <xf numFmtId="4" fontId="43" fillId="0" borderId="18" xfId="0" applyNumberFormat="1" applyFont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/>
    </xf>
    <xf numFmtId="2" fontId="43" fillId="0" borderId="16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4" fillId="0" borderId="13" xfId="0" applyFont="1" applyBorder="1" applyAlignment="1">
      <alignment horizontal="right" vertical="center" wrapText="1"/>
    </xf>
    <xf numFmtId="0" fontId="44" fillId="0" borderId="20" xfId="0" applyFont="1" applyBorder="1" applyAlignment="1">
      <alignment horizontal="center" vertical="center"/>
    </xf>
    <xf numFmtId="0" fontId="44" fillId="0" borderId="13" xfId="0" applyFont="1" applyBorder="1" applyAlignment="1">
      <alignment horizontal="right" vertical="center" wrapText="1"/>
    </xf>
    <xf numFmtId="0" fontId="45" fillId="0" borderId="20" xfId="0" applyFont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0" fillId="0" borderId="0" xfId="0" applyAlignment="1">
      <alignment/>
    </xf>
    <xf numFmtId="49" fontId="0" fillId="0" borderId="22" xfId="0" applyNumberFormat="1" applyBorder="1" applyAlignment="1">
      <alignment vertical="top" wrapText="1"/>
    </xf>
    <xf numFmtId="49" fontId="0" fillId="0" borderId="12" xfId="0" applyNumberFormat="1" applyBorder="1" applyAlignment="1">
      <alignment vertical="top" wrapText="1"/>
    </xf>
    <xf numFmtId="49" fontId="0" fillId="0" borderId="13" xfId="0" applyNumberFormat="1" applyBorder="1" applyAlignment="1">
      <alignment vertical="top" wrapText="1"/>
    </xf>
    <xf numFmtId="49" fontId="0" fillId="0" borderId="23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0" fillId="0" borderId="14" xfId="0" applyNumberFormat="1" applyBorder="1" applyAlignment="1">
      <alignment vertical="top" wrapText="1"/>
    </xf>
    <xf numFmtId="49" fontId="0" fillId="0" borderId="24" xfId="0" applyNumberFormat="1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49" fontId="0" fillId="0" borderId="17" xfId="0" applyNumberFormat="1" applyBorder="1" applyAlignment="1">
      <alignment vertical="top" wrapText="1"/>
    </xf>
    <xf numFmtId="0" fontId="43" fillId="33" borderId="2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0" borderId="2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3" fillId="7" borderId="20" xfId="0" applyFont="1" applyFill="1" applyBorder="1" applyAlignment="1">
      <alignment/>
    </xf>
    <xf numFmtId="0" fontId="43" fillId="7" borderId="10" xfId="0" applyFont="1" applyFill="1" applyBorder="1" applyAlignment="1">
      <alignment/>
    </xf>
    <xf numFmtId="0" fontId="43" fillId="7" borderId="11" xfId="0" applyFont="1" applyFill="1" applyBorder="1" applyAlignment="1">
      <alignment/>
    </xf>
    <xf numFmtId="0" fontId="42" fillId="0" borderId="20" xfId="0" applyFont="1" applyBorder="1" applyAlignment="1">
      <alignment/>
    </xf>
    <xf numFmtId="0" fontId="42" fillId="0" borderId="10" xfId="0" applyFont="1" applyBorder="1" applyAlignment="1">
      <alignment/>
    </xf>
    <xf numFmtId="49" fontId="43" fillId="0" borderId="22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49" fontId="43" fillId="0" borderId="23" xfId="0" applyNumberFormat="1" applyFont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49" fontId="43" fillId="0" borderId="24" xfId="0" applyNumberFormat="1" applyFont="1" applyBorder="1" applyAlignment="1">
      <alignment horizontal="center" vertical="center" wrapText="1"/>
    </xf>
    <xf numFmtId="49" fontId="43" fillId="0" borderId="15" xfId="0" applyNumberFormat="1" applyFont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4" fontId="43" fillId="0" borderId="25" xfId="0" applyNumberFormat="1" applyFont="1" applyBorder="1" applyAlignment="1">
      <alignment horizontal="center" vertical="center" wrapText="1"/>
    </xf>
    <xf numFmtId="4" fontId="43" fillId="0" borderId="21" xfId="0" applyNumberFormat="1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2" fontId="43" fillId="0" borderId="25" xfId="0" applyNumberFormat="1" applyFont="1" applyBorder="1" applyAlignment="1">
      <alignment horizontal="center" vertical="center" wrapText="1"/>
    </xf>
    <xf numFmtId="2" fontId="43" fillId="0" borderId="21" xfId="0" applyNumberFormat="1" applyFont="1" applyBorder="1" applyAlignment="1">
      <alignment horizontal="center" vertical="center" wrapText="1"/>
    </xf>
    <xf numFmtId="4" fontId="43" fillId="0" borderId="2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4" fillId="0" borderId="22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2" fontId="43" fillId="0" borderId="28" xfId="0" applyNumberFormat="1" applyFont="1" applyBorder="1" applyAlignment="1">
      <alignment horizontal="center" vertical="center" wrapText="1"/>
    </xf>
    <xf numFmtId="2" fontId="43" fillId="0" borderId="29" xfId="0" applyNumberFormat="1" applyFont="1" applyBorder="1" applyAlignment="1">
      <alignment horizontal="center" vertical="center" wrapText="1"/>
    </xf>
    <xf numFmtId="4" fontId="43" fillId="0" borderId="30" xfId="0" applyNumberFormat="1" applyFont="1" applyBorder="1" applyAlignment="1">
      <alignment horizontal="center" vertical="center" wrapText="1"/>
    </xf>
    <xf numFmtId="4" fontId="43" fillId="0" borderId="31" xfId="0" applyNumberFormat="1" applyFont="1" applyBorder="1" applyAlignment="1">
      <alignment horizontal="center" vertical="center" wrapText="1"/>
    </xf>
    <xf numFmtId="4" fontId="43" fillId="0" borderId="32" xfId="0" applyNumberFormat="1" applyFont="1" applyBorder="1" applyAlignment="1">
      <alignment horizontal="center" vertical="center" wrapText="1"/>
    </xf>
    <xf numFmtId="4" fontId="43" fillId="0" borderId="33" xfId="0" applyNumberFormat="1" applyFont="1" applyBorder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 wrapText="1"/>
    </xf>
    <xf numFmtId="4" fontId="43" fillId="0" borderId="34" xfId="0" applyNumberFormat="1" applyFont="1" applyBorder="1" applyAlignment="1">
      <alignment horizontal="center" vertical="center" wrapText="1"/>
    </xf>
    <xf numFmtId="4" fontId="43" fillId="0" borderId="35" xfId="0" applyNumberFormat="1" applyFont="1" applyBorder="1" applyAlignment="1">
      <alignment horizontal="center" vertical="center" wrapText="1"/>
    </xf>
    <xf numFmtId="4" fontId="43" fillId="0" borderId="36" xfId="0" applyNumberFormat="1" applyFont="1" applyBorder="1" applyAlignment="1">
      <alignment horizontal="center" vertical="center" wrapText="1"/>
    </xf>
    <xf numFmtId="4" fontId="43" fillId="0" borderId="37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right" vertical="center" wrapText="1"/>
    </xf>
    <xf numFmtId="0" fontId="44" fillId="0" borderId="32" xfId="0" applyFont="1" applyBorder="1" applyAlignment="1">
      <alignment horizontal="right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43" fillId="0" borderId="39" xfId="0" applyFont="1" applyBorder="1" applyAlignment="1">
      <alignment horizontal="left" vertical="center" wrapText="1"/>
    </xf>
    <xf numFmtId="0" fontId="43" fillId="0" borderId="36" xfId="0" applyFont="1" applyBorder="1" applyAlignment="1">
      <alignment horizontal="left" vertical="center" wrapText="1"/>
    </xf>
    <xf numFmtId="0" fontId="43" fillId="0" borderId="37" xfId="0" applyFont="1" applyBorder="1" applyAlignment="1">
      <alignment horizontal="left" vertical="center" wrapText="1"/>
    </xf>
    <xf numFmtId="0" fontId="42" fillId="0" borderId="40" xfId="0" applyFont="1" applyBorder="1" applyAlignment="1">
      <alignment/>
    </xf>
    <xf numFmtId="0" fontId="43" fillId="0" borderId="40" xfId="0" applyFont="1" applyBorder="1" applyAlignment="1">
      <alignment vertical="center" wrapText="1"/>
    </xf>
    <xf numFmtId="0" fontId="42" fillId="0" borderId="40" xfId="0" applyFont="1" applyBorder="1" applyAlignment="1">
      <alignment vertical="center" wrapText="1"/>
    </xf>
    <xf numFmtId="49" fontId="44" fillId="0" borderId="24" xfId="0" applyNumberFormat="1" applyFont="1" applyBorder="1" applyAlignment="1">
      <alignment vertical="center" wrapText="1"/>
    </xf>
    <xf numFmtId="49" fontId="44" fillId="0" borderId="15" xfId="0" applyNumberFormat="1" applyFont="1" applyBorder="1" applyAlignment="1">
      <alignment vertical="center" wrapText="1"/>
    </xf>
    <xf numFmtId="49" fontId="44" fillId="0" borderId="17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0" fontId="43" fillId="0" borderId="24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49" fontId="44" fillId="0" borderId="23" xfId="0" applyNumberFormat="1" applyFont="1" applyBorder="1" applyAlignment="1">
      <alignment vertical="center" wrapText="1"/>
    </xf>
    <xf numFmtId="49" fontId="44" fillId="0" borderId="0" xfId="0" applyNumberFormat="1" applyFont="1" applyBorder="1" applyAlignment="1">
      <alignment vertical="center" wrapText="1"/>
    </xf>
    <xf numFmtId="49" fontId="44" fillId="0" borderId="14" xfId="0" applyNumberFormat="1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4" fontId="3" fillId="0" borderId="12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0" fontId="0" fillId="19" borderId="22" xfId="0" applyFill="1" applyBorder="1" applyAlignment="1">
      <alignment horizontal="center" vertical="top" wrapText="1"/>
    </xf>
    <xf numFmtId="0" fontId="0" fillId="19" borderId="12" xfId="0" applyFill="1" applyBorder="1" applyAlignment="1">
      <alignment horizontal="center" vertical="top"/>
    </xf>
    <xf numFmtId="0" fontId="0" fillId="19" borderId="13" xfId="0" applyFill="1" applyBorder="1" applyAlignment="1">
      <alignment horizontal="center" vertical="top"/>
    </xf>
    <xf numFmtId="0" fontId="0" fillId="19" borderId="24" xfId="0" applyFill="1" applyBorder="1" applyAlignment="1">
      <alignment horizontal="left" vertical="top" wrapText="1"/>
    </xf>
    <xf numFmtId="0" fontId="0" fillId="19" borderId="15" xfId="0" applyFill="1" applyBorder="1" applyAlignment="1">
      <alignment horizontal="left" vertical="top" wrapText="1"/>
    </xf>
    <xf numFmtId="0" fontId="0" fillId="19" borderId="17" xfId="0" applyFill="1" applyBorder="1" applyAlignment="1">
      <alignment horizontal="left" vertical="top" wrapText="1"/>
    </xf>
    <xf numFmtId="0" fontId="43" fillId="0" borderId="2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9" fontId="43" fillId="0" borderId="29" xfId="0" applyNumberFormat="1" applyFont="1" applyBorder="1" applyAlignment="1">
      <alignment horizontal="center" vertical="center" wrapText="1"/>
    </xf>
    <xf numFmtId="49" fontId="43" fillId="0" borderId="34" xfId="0" applyNumberFormat="1" applyFont="1" applyBorder="1" applyAlignment="1">
      <alignment horizontal="center" vertical="center" wrapText="1"/>
    </xf>
    <xf numFmtId="164" fontId="43" fillId="0" borderId="28" xfId="0" applyNumberFormat="1" applyFont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 wrapText="1"/>
    </xf>
    <xf numFmtId="164" fontId="43" fillId="0" borderId="29" xfId="0" applyNumberFormat="1" applyFont="1" applyBorder="1" applyAlignment="1">
      <alignment horizontal="center" vertical="center" wrapText="1"/>
    </xf>
    <xf numFmtId="164" fontId="43" fillId="0" borderId="33" xfId="0" applyNumberFormat="1" applyFont="1" applyBorder="1" applyAlignment="1">
      <alignment horizontal="center" vertical="center" wrapText="1"/>
    </xf>
    <xf numFmtId="164" fontId="43" fillId="0" borderId="0" xfId="0" applyNumberFormat="1" applyFont="1" applyBorder="1" applyAlignment="1">
      <alignment horizontal="center" vertical="center" wrapText="1"/>
    </xf>
    <xf numFmtId="164" fontId="43" fillId="0" borderId="34" xfId="0" applyNumberFormat="1" applyFont="1" applyBorder="1" applyAlignment="1">
      <alignment horizontal="center" vertical="center" wrapText="1"/>
    </xf>
    <xf numFmtId="164" fontId="43" fillId="0" borderId="26" xfId="0" applyNumberFormat="1" applyFont="1" applyBorder="1" applyAlignment="1">
      <alignment horizontal="center" vertical="center" wrapText="1"/>
    </xf>
    <xf numFmtId="164" fontId="43" fillId="0" borderId="15" xfId="0" applyNumberFormat="1" applyFont="1" applyBorder="1" applyAlignment="1">
      <alignment horizontal="center" vertical="center" wrapText="1"/>
    </xf>
    <xf numFmtId="164" fontId="43" fillId="0" borderId="27" xfId="0" applyNumberFormat="1" applyFont="1" applyBorder="1" applyAlignment="1">
      <alignment horizontal="center" vertical="center" wrapText="1"/>
    </xf>
    <xf numFmtId="4" fontId="43" fillId="0" borderId="28" xfId="0" applyNumberFormat="1" applyFont="1" applyBorder="1" applyAlignment="1">
      <alignment horizontal="center" vertical="center" wrapText="1"/>
    </xf>
    <xf numFmtId="4" fontId="43" fillId="0" borderId="12" xfId="0" applyNumberFormat="1" applyFont="1" applyBorder="1" applyAlignment="1">
      <alignment horizontal="center" vertical="center" wrapText="1"/>
    </xf>
    <xf numFmtId="4" fontId="43" fillId="0" borderId="29" xfId="0" applyNumberFormat="1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 vertical="center" wrapText="1"/>
    </xf>
    <xf numFmtId="4" fontId="43" fillId="0" borderId="26" xfId="0" applyNumberFormat="1" applyFont="1" applyBorder="1" applyAlignment="1">
      <alignment horizontal="center" vertical="center" wrapText="1"/>
    </xf>
    <xf numFmtId="4" fontId="43" fillId="0" borderId="15" xfId="0" applyNumberFormat="1" applyFont="1" applyBorder="1" applyAlignment="1">
      <alignment horizontal="center" vertical="center" wrapText="1"/>
    </xf>
    <xf numFmtId="4" fontId="43" fillId="0" borderId="27" xfId="0" applyNumberFormat="1" applyFont="1" applyBorder="1" applyAlignment="1">
      <alignment horizontal="center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2" fontId="43" fillId="0" borderId="15" xfId="0" applyNumberFormat="1" applyFont="1" applyBorder="1" applyAlignment="1">
      <alignment horizontal="center" vertical="center" wrapText="1"/>
    </xf>
    <xf numFmtId="2" fontId="43" fillId="0" borderId="27" xfId="0" applyNumberFormat="1" applyFont="1" applyBorder="1" applyAlignment="1">
      <alignment horizontal="center" vertical="center" wrapText="1"/>
    </xf>
    <xf numFmtId="4" fontId="43" fillId="0" borderId="24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right" vertical="center" wrapText="1"/>
    </xf>
    <xf numFmtId="0" fontId="44" fillId="0" borderId="29" xfId="0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zoomScale="80" zoomScaleNormal="80" zoomScalePageLayoutView="0" workbookViewId="0" topLeftCell="A13">
      <selection activeCell="N42" sqref="N42:Q44"/>
    </sheetView>
  </sheetViews>
  <sheetFormatPr defaultColWidth="9.140625" defaultRowHeight="15"/>
  <cols>
    <col min="2" max="2" width="1.1484375" style="0" customWidth="1"/>
    <col min="3" max="3" width="4.140625" style="0" customWidth="1"/>
    <col min="4" max="4" width="12.7109375" style="0" customWidth="1"/>
    <col min="7" max="7" width="12.57421875" style="0" customWidth="1"/>
    <col min="8" max="8" width="9.140625" style="0" customWidth="1"/>
    <col min="12" max="12" width="10.28125" style="0" customWidth="1"/>
    <col min="13" max="13" width="10.421875" style="0" customWidth="1"/>
  </cols>
  <sheetData>
    <row r="1" spans="1:17" ht="30" customHeight="1">
      <c r="A1" s="126" t="s">
        <v>70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8"/>
    </row>
    <row r="2" spans="1:17" ht="52.5" customHeight="1" thickBot="1">
      <c r="A2" s="129" t="s">
        <v>67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1"/>
    </row>
    <row r="3" spans="1:17" ht="15.75" thickBot="1">
      <c r="A3" s="41" t="s">
        <v>0</v>
      </c>
      <c r="B3" s="42"/>
      <c r="C3" s="42"/>
      <c r="D3" s="42"/>
      <c r="E3" s="42"/>
      <c r="F3" s="42"/>
      <c r="G3" s="42"/>
      <c r="H3" s="43"/>
      <c r="I3" s="44"/>
      <c r="J3" s="45"/>
      <c r="K3" s="45"/>
      <c r="L3" s="45"/>
      <c r="M3" s="45"/>
      <c r="N3" s="45"/>
      <c r="O3" s="45"/>
      <c r="P3" s="46"/>
      <c r="Q3" s="47"/>
    </row>
    <row r="4" spans="1:17" ht="15.75" thickBot="1">
      <c r="A4" s="48" t="s">
        <v>1</v>
      </c>
      <c r="B4" s="49"/>
      <c r="C4" s="49"/>
      <c r="D4" s="49"/>
      <c r="E4" s="49"/>
      <c r="F4" s="49"/>
      <c r="G4" s="49"/>
      <c r="H4" s="50"/>
      <c r="I4" s="51"/>
      <c r="J4" s="52"/>
      <c r="K4" s="52"/>
      <c r="L4" s="52"/>
      <c r="M4" s="52"/>
      <c r="N4" s="52"/>
      <c r="O4" s="1"/>
      <c r="P4" s="1"/>
      <c r="Q4" s="2"/>
    </row>
    <row r="5" spans="1:22" ht="15">
      <c r="A5" s="132" t="s">
        <v>2</v>
      </c>
      <c r="B5" s="133"/>
      <c r="C5" s="134"/>
      <c r="D5" s="3"/>
      <c r="E5" s="141" t="s">
        <v>3</v>
      </c>
      <c r="F5" s="142"/>
      <c r="G5" s="4" t="s">
        <v>4</v>
      </c>
      <c r="H5" s="143" t="s">
        <v>5</v>
      </c>
      <c r="I5" s="144"/>
      <c r="J5" s="142"/>
      <c r="K5" s="141" t="s">
        <v>6</v>
      </c>
      <c r="L5" s="144"/>
      <c r="M5" s="142"/>
      <c r="N5" s="141" t="s">
        <v>7</v>
      </c>
      <c r="O5" s="144"/>
      <c r="P5" s="144"/>
      <c r="Q5" s="142"/>
      <c r="V5" s="31"/>
    </row>
    <row r="6" spans="1:17" ht="89.25" customHeight="1">
      <c r="A6" s="135"/>
      <c r="B6" s="136"/>
      <c r="C6" s="137"/>
      <c r="D6" s="5"/>
      <c r="E6" s="145" t="s">
        <v>8</v>
      </c>
      <c r="F6" s="146"/>
      <c r="G6" s="6" t="s">
        <v>9</v>
      </c>
      <c r="H6" s="147" t="s">
        <v>10</v>
      </c>
      <c r="I6" s="148"/>
      <c r="J6" s="146"/>
      <c r="K6" s="145" t="s">
        <v>11</v>
      </c>
      <c r="L6" s="148"/>
      <c r="M6" s="146"/>
      <c r="N6" s="145" t="s">
        <v>12</v>
      </c>
      <c r="O6" s="148"/>
      <c r="P6" s="148"/>
      <c r="Q6" s="146"/>
    </row>
    <row r="7" spans="1:17" ht="32.25" customHeight="1" thickBot="1">
      <c r="A7" s="138"/>
      <c r="B7" s="139"/>
      <c r="C7" s="140"/>
      <c r="D7" s="7"/>
      <c r="E7" s="64" t="s">
        <v>13</v>
      </c>
      <c r="F7" s="65"/>
      <c r="G7" s="8"/>
      <c r="H7" s="66" t="s">
        <v>14</v>
      </c>
      <c r="I7" s="67"/>
      <c r="J7" s="65"/>
      <c r="K7" s="66" t="s">
        <v>15</v>
      </c>
      <c r="L7" s="67"/>
      <c r="M7" s="65"/>
      <c r="N7" s="178" t="s">
        <v>13</v>
      </c>
      <c r="O7" s="179"/>
      <c r="P7" s="179"/>
      <c r="Q7" s="180"/>
    </row>
    <row r="8" spans="1:17" ht="15.75" thickBot="1">
      <c r="A8" s="53" t="s">
        <v>68</v>
      </c>
      <c r="B8" s="54"/>
      <c r="C8" s="149"/>
      <c r="D8" s="9" t="s">
        <v>16</v>
      </c>
      <c r="E8" s="68" t="s">
        <v>17</v>
      </c>
      <c r="F8" s="69"/>
      <c r="G8" s="10" t="s">
        <v>17</v>
      </c>
      <c r="H8" s="70">
        <v>0</v>
      </c>
      <c r="I8" s="71"/>
      <c r="J8" s="63"/>
      <c r="K8" s="151">
        <v>0</v>
      </c>
      <c r="L8" s="152"/>
      <c r="M8" s="153"/>
      <c r="N8" s="160" t="e">
        <f>ROUND(H10/ROUND(K8,4),2)</f>
        <v>#DIV/0!</v>
      </c>
      <c r="O8" s="161"/>
      <c r="P8" s="161"/>
      <c r="Q8" s="162"/>
    </row>
    <row r="9" spans="1:17" ht="15.75" thickBot="1">
      <c r="A9" s="56"/>
      <c r="B9" s="57"/>
      <c r="C9" s="150"/>
      <c r="D9" s="12" t="s">
        <v>18</v>
      </c>
      <c r="E9" s="62">
        <v>0</v>
      </c>
      <c r="F9" s="63"/>
      <c r="G9" s="11">
        <v>0</v>
      </c>
      <c r="H9" s="70">
        <f>ROUND(PRODUCT(ROUND(E9,2),G9),2)</f>
        <v>0</v>
      </c>
      <c r="I9" s="71"/>
      <c r="J9" s="63"/>
      <c r="K9" s="154"/>
      <c r="L9" s="155"/>
      <c r="M9" s="156"/>
      <c r="N9" s="84"/>
      <c r="O9" s="163"/>
      <c r="P9" s="163"/>
      <c r="Q9" s="86"/>
    </row>
    <row r="10" spans="1:17" ht="15.75" thickBot="1">
      <c r="A10" s="56"/>
      <c r="B10" s="57"/>
      <c r="C10" s="150"/>
      <c r="D10" s="13" t="s">
        <v>19</v>
      </c>
      <c r="E10" s="79" t="s">
        <v>17</v>
      </c>
      <c r="F10" s="80"/>
      <c r="G10" s="10" t="s">
        <v>17</v>
      </c>
      <c r="H10" s="70">
        <f>ROUND(SUM(ROUND(H8,2)+ROUND(H9,2)),2)</f>
        <v>0</v>
      </c>
      <c r="I10" s="71"/>
      <c r="J10" s="63"/>
      <c r="K10" s="157"/>
      <c r="L10" s="158"/>
      <c r="M10" s="159"/>
      <c r="N10" s="164"/>
      <c r="O10" s="165"/>
      <c r="P10" s="165"/>
      <c r="Q10" s="166"/>
    </row>
    <row r="11" spans="1:17" ht="15">
      <c r="A11" s="167" t="s">
        <v>62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9"/>
      <c r="N11" s="143" t="s">
        <v>20</v>
      </c>
      <c r="O11" s="171" t="e">
        <f>ROUND(N8,2)</f>
        <v>#DIV/0!</v>
      </c>
      <c r="P11" s="171"/>
      <c r="Q11" s="172"/>
    </row>
    <row r="12" spans="1:17" ht="15.75" thickBot="1">
      <c r="A12" s="175" t="s">
        <v>13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7"/>
      <c r="N12" s="170"/>
      <c r="O12" s="173"/>
      <c r="P12" s="173"/>
      <c r="Q12" s="174"/>
    </row>
    <row r="13" spans="1:17" ht="15.75" thickBot="1">
      <c r="A13" s="53" t="s">
        <v>69</v>
      </c>
      <c r="B13" s="54"/>
      <c r="C13" s="55"/>
      <c r="D13" s="14" t="s">
        <v>16</v>
      </c>
      <c r="E13" s="185" t="s">
        <v>17</v>
      </c>
      <c r="F13" s="186"/>
      <c r="G13" s="15" t="s">
        <v>17</v>
      </c>
      <c r="H13" s="187">
        <v>0</v>
      </c>
      <c r="I13" s="165"/>
      <c r="J13" s="166"/>
      <c r="K13" s="144" t="s">
        <v>21</v>
      </c>
      <c r="L13" s="191">
        <v>0</v>
      </c>
      <c r="M13" s="192"/>
      <c r="N13" s="143" t="s">
        <v>22</v>
      </c>
      <c r="O13" s="171" t="e">
        <f>ROUND(H15/ROUND(L13,4),2)</f>
        <v>#DIV/0!</v>
      </c>
      <c r="P13" s="171"/>
      <c r="Q13" s="172"/>
    </row>
    <row r="14" spans="1:17" ht="15.75" thickBot="1">
      <c r="A14" s="56"/>
      <c r="B14" s="57"/>
      <c r="C14" s="58"/>
      <c r="D14" s="14" t="s">
        <v>18</v>
      </c>
      <c r="E14" s="71">
        <v>0</v>
      </c>
      <c r="F14" s="71"/>
      <c r="G14" s="16">
        <v>0</v>
      </c>
      <c r="H14" s="70">
        <f>ROUND(PRODUCT(ROUND(E14,2),G14),2)</f>
        <v>0</v>
      </c>
      <c r="I14" s="71"/>
      <c r="J14" s="188"/>
      <c r="K14" s="189"/>
      <c r="L14" s="193"/>
      <c r="M14" s="194"/>
      <c r="N14" s="181"/>
      <c r="O14" s="182"/>
      <c r="P14" s="182"/>
      <c r="Q14" s="183"/>
    </row>
    <row r="15" spans="1:17" ht="15.75" thickBot="1">
      <c r="A15" s="59"/>
      <c r="B15" s="60"/>
      <c r="C15" s="61"/>
      <c r="D15" s="17" t="s">
        <v>19</v>
      </c>
      <c r="E15" s="184" t="s">
        <v>17</v>
      </c>
      <c r="F15" s="184"/>
      <c r="G15" s="18" t="s">
        <v>17</v>
      </c>
      <c r="H15" s="70">
        <f>ROUND(SUM(ROUND(H13,2)+ROUND(H14,2)),2)</f>
        <v>0</v>
      </c>
      <c r="I15" s="71"/>
      <c r="J15" s="63"/>
      <c r="K15" s="190"/>
      <c r="L15" s="195"/>
      <c r="M15" s="196"/>
      <c r="N15" s="170"/>
      <c r="O15" s="173"/>
      <c r="P15" s="173"/>
      <c r="Q15" s="174"/>
    </row>
    <row r="16" spans="1:17" ht="15">
      <c r="A16" s="200" t="s">
        <v>23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2" t="s">
        <v>24</v>
      </c>
      <c r="M16" s="203"/>
      <c r="N16" s="141" t="s">
        <v>25</v>
      </c>
      <c r="O16" s="171" t="e">
        <f>ROUND(SUM(O11-O13),2)</f>
        <v>#DIV/0!</v>
      </c>
      <c r="P16" s="171"/>
      <c r="Q16" s="172"/>
    </row>
    <row r="17" spans="1:17" ht="15.75" thickBot="1">
      <c r="A17" s="97" t="s">
        <v>13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/>
      <c r="N17" s="197"/>
      <c r="O17" s="198"/>
      <c r="P17" s="198"/>
      <c r="Q17" s="199"/>
    </row>
    <row r="18" spans="1:17" ht="15">
      <c r="A18" s="90" t="s">
        <v>26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2" t="s">
        <v>27</v>
      </c>
      <c r="M18" s="93"/>
      <c r="N18" s="81" t="e">
        <f>ROUND((O16/O11*100),2)</f>
        <v>#DIV/0!</v>
      </c>
      <c r="O18" s="82"/>
      <c r="P18" s="82"/>
      <c r="Q18" s="83"/>
    </row>
    <row r="19" spans="1:17" ht="15.75" thickBot="1">
      <c r="A19" s="97" t="s">
        <v>28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9"/>
      <c r="N19" s="87"/>
      <c r="O19" s="88"/>
      <c r="P19" s="88"/>
      <c r="Q19" s="89"/>
    </row>
    <row r="20" spans="1:17" ht="15">
      <c r="A20" s="90" t="s">
        <v>29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2" t="s">
        <v>30</v>
      </c>
      <c r="M20" s="93"/>
      <c r="N20" s="81" t="e">
        <f>ROUND(O16*ROUND(L13,4),2)</f>
        <v>#DIV/0!</v>
      </c>
      <c r="O20" s="82"/>
      <c r="P20" s="82"/>
      <c r="Q20" s="83"/>
    </row>
    <row r="21" spans="1:17" ht="15">
      <c r="A21" s="94" t="s">
        <v>13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6"/>
      <c r="N21" s="84"/>
      <c r="O21" s="85"/>
      <c r="P21" s="85"/>
      <c r="Q21" s="86"/>
    </row>
    <row r="22" spans="1:17" ht="15.75" thickBot="1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  <c r="N22" s="87"/>
      <c r="O22" s="88"/>
      <c r="P22" s="88"/>
      <c r="Q22" s="89"/>
    </row>
    <row r="23" spans="1:17" ht="15.75" thickBot="1">
      <c r="A23" s="19"/>
      <c r="B23" s="100"/>
      <c r="C23" s="100"/>
      <c r="D23" s="100"/>
      <c r="E23" s="100"/>
      <c r="F23" s="101" t="s">
        <v>31</v>
      </c>
      <c r="G23" s="101"/>
      <c r="H23" s="101"/>
      <c r="I23" s="101"/>
      <c r="J23" s="100"/>
      <c r="K23" s="100"/>
      <c r="L23" s="100"/>
      <c r="M23" s="100"/>
      <c r="N23" s="100"/>
      <c r="O23" s="102"/>
      <c r="P23" s="102"/>
      <c r="Q23" s="102"/>
    </row>
    <row r="24" spans="1:17" ht="15.75" thickBot="1">
      <c r="A24" s="72" t="s">
        <v>32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4"/>
    </row>
    <row r="25" spans="1:17" ht="15">
      <c r="A25" s="75" t="s">
        <v>33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20" t="s">
        <v>34</v>
      </c>
      <c r="M25" s="77" t="s">
        <v>35</v>
      </c>
      <c r="N25" s="122" t="e">
        <f>ROUND((N20*0.8),2)</f>
        <v>#DIV/0!</v>
      </c>
      <c r="O25" s="122"/>
      <c r="P25" s="122"/>
      <c r="Q25" s="123"/>
    </row>
    <row r="26" spans="1:17" ht="15.75" thickBot="1">
      <c r="A26" s="112" t="s">
        <v>13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4"/>
      <c r="M26" s="78"/>
      <c r="N26" s="124"/>
      <c r="O26" s="124"/>
      <c r="P26" s="124"/>
      <c r="Q26" s="125"/>
    </row>
    <row r="27" spans="1:17" ht="15.75" thickBot="1">
      <c r="A27" s="209" t="s">
        <v>36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1"/>
      <c r="M27" s="21" t="s">
        <v>37</v>
      </c>
      <c r="N27" s="212">
        <v>0</v>
      </c>
      <c r="O27" s="212"/>
      <c r="P27" s="212"/>
      <c r="Q27" s="213"/>
    </row>
    <row r="28" spans="1:17" ht="15">
      <c r="A28" s="167" t="s">
        <v>38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22" t="s">
        <v>39</v>
      </c>
      <c r="M28" s="77" t="s">
        <v>40</v>
      </c>
      <c r="N28" s="214">
        <f>L13</f>
        <v>0</v>
      </c>
      <c r="O28" s="214"/>
      <c r="P28" s="214"/>
      <c r="Q28" s="215"/>
    </row>
    <row r="29" spans="1:17" ht="15.75" thickBot="1">
      <c r="A29" s="112" t="s">
        <v>41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4"/>
      <c r="M29" s="78"/>
      <c r="N29" s="216"/>
      <c r="O29" s="216"/>
      <c r="P29" s="216"/>
      <c r="Q29" s="217"/>
    </row>
    <row r="30" spans="1:17" ht="15">
      <c r="A30" s="75" t="s">
        <v>42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20" t="s">
        <v>43</v>
      </c>
      <c r="M30" s="77" t="s">
        <v>44</v>
      </c>
      <c r="N30" s="122">
        <f>ROUND((N27*N28),2)</f>
        <v>0</v>
      </c>
      <c r="O30" s="122"/>
      <c r="P30" s="122"/>
      <c r="Q30" s="123"/>
    </row>
    <row r="31" spans="1:17" ht="15.75" thickBot="1">
      <c r="A31" s="112" t="s">
        <v>13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4"/>
      <c r="M31" s="78"/>
      <c r="N31" s="124"/>
      <c r="O31" s="124"/>
      <c r="P31" s="124"/>
      <c r="Q31" s="125"/>
    </row>
    <row r="32" spans="1:17" ht="15.75" thickBot="1">
      <c r="A32" s="221" t="s">
        <v>60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3"/>
      <c r="M32" s="23" t="s">
        <v>45</v>
      </c>
      <c r="N32" s="24" t="s">
        <v>46</v>
      </c>
      <c r="O32" s="25">
        <v>0</v>
      </c>
      <c r="P32" s="26" t="s">
        <v>47</v>
      </c>
      <c r="Q32" s="27">
        <v>0</v>
      </c>
    </row>
    <row r="33" spans="1:17" ht="15">
      <c r="A33" s="115" t="s">
        <v>48</v>
      </c>
      <c r="B33" s="116"/>
      <c r="C33" s="116"/>
      <c r="D33" s="116"/>
      <c r="E33" s="116"/>
      <c r="F33" s="116"/>
      <c r="G33" s="116"/>
      <c r="H33" s="116"/>
      <c r="I33" s="116"/>
      <c r="J33" s="116"/>
      <c r="K33" s="224" t="s">
        <v>49</v>
      </c>
      <c r="L33" s="225"/>
      <c r="M33" s="77" t="s">
        <v>50</v>
      </c>
      <c r="N33" s="122">
        <f>ROUND(IF(O32,N30,N30*0.5),2)</f>
        <v>0</v>
      </c>
      <c r="O33" s="122"/>
      <c r="P33" s="122"/>
      <c r="Q33" s="204"/>
    </row>
    <row r="34" spans="1:17" ht="15.75" thickBot="1">
      <c r="A34" s="206" t="s">
        <v>13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8"/>
      <c r="M34" s="78"/>
      <c r="N34" s="124"/>
      <c r="O34" s="124"/>
      <c r="P34" s="124"/>
      <c r="Q34" s="205"/>
    </row>
    <row r="35" spans="1:17" ht="15.75" thickBot="1">
      <c r="A35" s="226"/>
      <c r="B35" s="22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227"/>
      <c r="N35" s="227"/>
      <c r="O35" s="227"/>
      <c r="P35" s="227"/>
      <c r="Q35" s="227"/>
    </row>
    <row r="36" spans="1:17" ht="15.75" thickBot="1">
      <c r="A36" s="72" t="s">
        <v>51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4"/>
    </row>
    <row r="37" spans="1:17" ht="31.5" customHeight="1" thickBot="1">
      <c r="A37" s="218" t="s">
        <v>61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20"/>
      <c r="M37" s="23" t="s">
        <v>45</v>
      </c>
      <c r="N37" s="24" t="s">
        <v>46</v>
      </c>
      <c r="O37" s="25">
        <v>0</v>
      </c>
      <c r="P37" s="26" t="s">
        <v>47</v>
      </c>
      <c r="Q37" s="27">
        <v>0</v>
      </c>
    </row>
    <row r="38" spans="1:17" ht="15">
      <c r="A38" s="75" t="s">
        <v>52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121"/>
      <c r="M38" s="77" t="s">
        <v>53</v>
      </c>
      <c r="N38" s="122">
        <v>0</v>
      </c>
      <c r="O38" s="122"/>
      <c r="P38" s="122"/>
      <c r="Q38" s="123"/>
    </row>
    <row r="39" spans="1:17" ht="15.75" thickBot="1">
      <c r="A39" s="112" t="s">
        <v>13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4"/>
      <c r="M39" s="78"/>
      <c r="N39" s="124"/>
      <c r="O39" s="124"/>
      <c r="P39" s="124"/>
      <c r="Q39" s="125"/>
    </row>
    <row r="40" spans="1:17" ht="15">
      <c r="A40" s="75" t="s">
        <v>54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121"/>
      <c r="M40" s="77" t="s">
        <v>55</v>
      </c>
      <c r="N40" s="122">
        <f>ROUND((ROUND(N38,2)+N33),2)</f>
        <v>0</v>
      </c>
      <c r="O40" s="122"/>
      <c r="P40" s="122"/>
      <c r="Q40" s="123"/>
    </row>
    <row r="41" spans="1:17" ht="15.75" thickBot="1">
      <c r="A41" s="112" t="s">
        <v>13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4"/>
      <c r="M41" s="78"/>
      <c r="N41" s="124"/>
      <c r="O41" s="124"/>
      <c r="P41" s="124"/>
      <c r="Q41" s="125"/>
    </row>
    <row r="42" spans="1:17" ht="15">
      <c r="A42" s="115" t="s">
        <v>56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7"/>
      <c r="M42" s="28" t="s">
        <v>57</v>
      </c>
      <c r="N42" s="106" t="e">
        <f>FLOOR(IF(N40&gt;N25,N33-(N40-N25),N33),1)</f>
        <v>#DIV/0!</v>
      </c>
      <c r="O42" s="106"/>
      <c r="P42" s="106"/>
      <c r="Q42" s="107"/>
    </row>
    <row r="43" spans="1:17" ht="15">
      <c r="A43" s="118" t="s">
        <v>58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20"/>
      <c r="M43" s="29"/>
      <c r="N43" s="108"/>
      <c r="O43" s="108"/>
      <c r="P43" s="108"/>
      <c r="Q43" s="109"/>
    </row>
    <row r="44" spans="1:17" ht="15.75" thickBot="1">
      <c r="A44" s="103" t="s">
        <v>59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5"/>
      <c r="M44" s="30"/>
      <c r="N44" s="110"/>
      <c r="O44" s="110"/>
      <c r="P44" s="110"/>
      <c r="Q44" s="111"/>
    </row>
    <row r="47" ht="15.75" thickBot="1"/>
    <row r="48" spans="1:17" ht="15">
      <c r="A48" s="32" t="s">
        <v>63</v>
      </c>
      <c r="B48" s="33"/>
      <c r="C48" s="33"/>
      <c r="D48" s="34"/>
      <c r="F48" s="32" t="s">
        <v>64</v>
      </c>
      <c r="G48" s="33"/>
      <c r="H48" s="34"/>
      <c r="J48" s="32" t="s">
        <v>65</v>
      </c>
      <c r="K48" s="33"/>
      <c r="L48" s="34"/>
      <c r="N48" s="32" t="s">
        <v>66</v>
      </c>
      <c r="O48" s="33"/>
      <c r="P48" s="33"/>
      <c r="Q48" s="34"/>
    </row>
    <row r="49" spans="1:17" ht="15">
      <c r="A49" s="35"/>
      <c r="B49" s="36"/>
      <c r="C49" s="36"/>
      <c r="D49" s="37"/>
      <c r="F49" s="35"/>
      <c r="G49" s="36"/>
      <c r="H49" s="37"/>
      <c r="J49" s="35"/>
      <c r="K49" s="36"/>
      <c r="L49" s="37"/>
      <c r="N49" s="35"/>
      <c r="O49" s="36"/>
      <c r="P49" s="36"/>
      <c r="Q49" s="37"/>
    </row>
    <row r="50" spans="1:17" ht="15">
      <c r="A50" s="35"/>
      <c r="B50" s="36"/>
      <c r="C50" s="36"/>
      <c r="D50" s="37"/>
      <c r="F50" s="35"/>
      <c r="G50" s="36"/>
      <c r="H50" s="37"/>
      <c r="J50" s="35"/>
      <c r="K50" s="36"/>
      <c r="L50" s="37"/>
      <c r="N50" s="35"/>
      <c r="O50" s="36"/>
      <c r="P50" s="36"/>
      <c r="Q50" s="37"/>
    </row>
    <row r="51" spans="1:17" ht="15">
      <c r="A51" s="35"/>
      <c r="B51" s="36"/>
      <c r="C51" s="36"/>
      <c r="D51" s="37"/>
      <c r="F51" s="35"/>
      <c r="G51" s="36"/>
      <c r="H51" s="37"/>
      <c r="J51" s="35"/>
      <c r="K51" s="36"/>
      <c r="L51" s="37"/>
      <c r="N51" s="35"/>
      <c r="O51" s="36"/>
      <c r="P51" s="36"/>
      <c r="Q51" s="37"/>
    </row>
    <row r="52" spans="1:17" ht="15">
      <c r="A52" s="35"/>
      <c r="B52" s="36"/>
      <c r="C52" s="36"/>
      <c r="D52" s="37"/>
      <c r="F52" s="35"/>
      <c r="G52" s="36"/>
      <c r="H52" s="37"/>
      <c r="J52" s="35"/>
      <c r="K52" s="36"/>
      <c r="L52" s="37"/>
      <c r="N52" s="35"/>
      <c r="O52" s="36"/>
      <c r="P52" s="36"/>
      <c r="Q52" s="37"/>
    </row>
    <row r="53" spans="1:17" ht="15">
      <c r="A53" s="35"/>
      <c r="B53" s="36"/>
      <c r="C53" s="36"/>
      <c r="D53" s="37"/>
      <c r="F53" s="35"/>
      <c r="G53" s="36"/>
      <c r="H53" s="37"/>
      <c r="J53" s="35"/>
      <c r="K53" s="36"/>
      <c r="L53" s="37"/>
      <c r="N53" s="35"/>
      <c r="O53" s="36"/>
      <c r="P53" s="36"/>
      <c r="Q53" s="37"/>
    </row>
    <row r="54" spans="1:17" ht="15">
      <c r="A54" s="35"/>
      <c r="B54" s="36"/>
      <c r="C54" s="36"/>
      <c r="D54" s="37"/>
      <c r="F54" s="35"/>
      <c r="G54" s="36"/>
      <c r="H54" s="37"/>
      <c r="J54" s="35"/>
      <c r="K54" s="36"/>
      <c r="L54" s="37"/>
      <c r="N54" s="35"/>
      <c r="O54" s="36"/>
      <c r="P54" s="36"/>
      <c r="Q54" s="37"/>
    </row>
    <row r="55" spans="1:17" ht="15.75" thickBot="1">
      <c r="A55" s="38"/>
      <c r="B55" s="39"/>
      <c r="C55" s="39"/>
      <c r="D55" s="40"/>
      <c r="F55" s="38"/>
      <c r="G55" s="39"/>
      <c r="H55" s="40"/>
      <c r="J55" s="38"/>
      <c r="K55" s="39"/>
      <c r="L55" s="40"/>
      <c r="N55" s="38"/>
      <c r="O55" s="39"/>
      <c r="P55" s="39"/>
      <c r="Q55" s="40"/>
    </row>
  </sheetData>
  <sheetProtection/>
  <mergeCells count="103">
    <mergeCell ref="M40:M41"/>
    <mergeCell ref="N40:Q41"/>
    <mergeCell ref="A35:B35"/>
    <mergeCell ref="C35:L35"/>
    <mergeCell ref="M35:Q35"/>
    <mergeCell ref="A36:Q36"/>
    <mergeCell ref="M33:M34"/>
    <mergeCell ref="A37:L37"/>
    <mergeCell ref="A30:K30"/>
    <mergeCell ref="M30:M31"/>
    <mergeCell ref="N30:Q31"/>
    <mergeCell ref="A31:L31"/>
    <mergeCell ref="A32:L32"/>
    <mergeCell ref="A33:J33"/>
    <mergeCell ref="K33:L33"/>
    <mergeCell ref="A28:K28"/>
    <mergeCell ref="N33:Q34"/>
    <mergeCell ref="A34:L34"/>
    <mergeCell ref="N25:Q26"/>
    <mergeCell ref="A26:L26"/>
    <mergeCell ref="A27:L27"/>
    <mergeCell ref="N27:Q27"/>
    <mergeCell ref="M28:M29"/>
    <mergeCell ref="N28:Q29"/>
    <mergeCell ref="A29:L29"/>
    <mergeCell ref="N16:N17"/>
    <mergeCell ref="O16:Q17"/>
    <mergeCell ref="A17:M17"/>
    <mergeCell ref="A18:K18"/>
    <mergeCell ref="L18:M18"/>
    <mergeCell ref="N18:Q19"/>
    <mergeCell ref="A19:M19"/>
    <mergeCell ref="A16:K16"/>
    <mergeCell ref="L16:M16"/>
    <mergeCell ref="N13:N15"/>
    <mergeCell ref="O13:Q15"/>
    <mergeCell ref="E15:F15"/>
    <mergeCell ref="H15:J15"/>
    <mergeCell ref="E13:F13"/>
    <mergeCell ref="H13:J13"/>
    <mergeCell ref="E14:F14"/>
    <mergeCell ref="H14:J14"/>
    <mergeCell ref="K13:K15"/>
    <mergeCell ref="L13:M15"/>
    <mergeCell ref="N6:Q6"/>
    <mergeCell ref="A8:C10"/>
    <mergeCell ref="K8:M10"/>
    <mergeCell ref="N8:Q10"/>
    <mergeCell ref="A11:M11"/>
    <mergeCell ref="N11:N12"/>
    <mergeCell ref="O11:Q12"/>
    <mergeCell ref="A12:M12"/>
    <mergeCell ref="K7:M7"/>
    <mergeCell ref="N7:Q7"/>
    <mergeCell ref="A1:Q1"/>
    <mergeCell ref="A2:Q2"/>
    <mergeCell ref="A5:C7"/>
    <mergeCell ref="E5:F5"/>
    <mergeCell ref="H5:J5"/>
    <mergeCell ref="K5:M5"/>
    <mergeCell ref="N5:Q5"/>
    <mergeCell ref="E6:F6"/>
    <mergeCell ref="H6:J6"/>
    <mergeCell ref="K6:M6"/>
    <mergeCell ref="A44:L44"/>
    <mergeCell ref="N42:Q44"/>
    <mergeCell ref="A41:L41"/>
    <mergeCell ref="A42:L42"/>
    <mergeCell ref="A43:L43"/>
    <mergeCell ref="A38:L38"/>
    <mergeCell ref="M38:M39"/>
    <mergeCell ref="N38:Q39"/>
    <mergeCell ref="A39:L39"/>
    <mergeCell ref="A40:L40"/>
    <mergeCell ref="N20:Q22"/>
    <mergeCell ref="A20:K20"/>
    <mergeCell ref="L20:M20"/>
    <mergeCell ref="A21:M21"/>
    <mergeCell ref="A22:M22"/>
    <mergeCell ref="B23:E23"/>
    <mergeCell ref="F23:I23"/>
    <mergeCell ref="J23:N23"/>
    <mergeCell ref="O23:Q23"/>
    <mergeCell ref="H8:J8"/>
    <mergeCell ref="A48:D55"/>
    <mergeCell ref="F48:H55"/>
    <mergeCell ref="J48:L55"/>
    <mergeCell ref="A24:Q24"/>
    <mergeCell ref="A25:K25"/>
    <mergeCell ref="M25:M26"/>
    <mergeCell ref="H9:J9"/>
    <mergeCell ref="E10:F10"/>
    <mergeCell ref="H10:J10"/>
    <mergeCell ref="N48:Q55"/>
    <mergeCell ref="A3:H3"/>
    <mergeCell ref="I3:Q3"/>
    <mergeCell ref="A4:H4"/>
    <mergeCell ref="I4:N4"/>
    <mergeCell ref="A13:C15"/>
    <mergeCell ref="E9:F9"/>
    <mergeCell ref="E7:F7"/>
    <mergeCell ref="H7:J7"/>
    <mergeCell ref="E8:F8"/>
  </mergeCells>
  <printOptions/>
  <pageMargins left="0.7" right="0.7" top="0.787401575" bottom="0.787401575" header="0.3" footer="0.3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Přibylová Zuzana</dc:creator>
  <cp:keywords/>
  <dc:description/>
  <cp:lastModifiedBy>Přibylová Zuzana</cp:lastModifiedBy>
  <cp:lastPrinted>2017-12-22T12:23:45Z</cp:lastPrinted>
  <dcterms:created xsi:type="dcterms:W3CDTF">2017-12-22T12:04:46Z</dcterms:created>
  <dcterms:modified xsi:type="dcterms:W3CDTF">2018-03-26T10:53:08Z</dcterms:modified>
  <cp:category/>
  <cp:version/>
  <cp:contentType/>
  <cp:contentStatus/>
</cp:coreProperties>
</file>