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erver\DOTACE_ADVOKAT\B-advokatni-kancelar\PRV\SZIF_15_kolo\TS Veká Bíteš_oplocenky\"/>
    </mc:Choice>
  </mc:AlternateContent>
  <xr:revisionPtr revIDLastSave="0" documentId="13_ncr:1_{81658B08-4B19-4209-89C3-00FA12E8D031}" xr6:coauthVersionLast="47" xr6:coauthVersionMax="47" xr10:uidLastSave="{00000000-0000-0000-0000-000000000000}"/>
  <bookViews>
    <workbookView xWindow="4572" yWindow="1752" windowWidth="22920" windowHeight="10848" activeTab="2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Rekapitulace!$G$8</definedName>
    <definedName name="Dodavka0">Položky!#REF!</definedName>
    <definedName name="HSV">Rekapitulace!$E$8</definedName>
    <definedName name="HSV0">Položky!#REF!</definedName>
    <definedName name="HZS">Rekapitulace!$I$8</definedName>
    <definedName name="HZS0">Položky!#REF!</definedName>
    <definedName name="JKSO">'Krycí list'!$F$4</definedName>
    <definedName name="MJ">'Krycí list'!$G$4</definedName>
    <definedName name="Mont">Rekapitulace!$H$8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Položky!$A$1:$G$10</definedName>
    <definedName name="_xlnm.Print_Area" localSheetId="1">Rekapitulace!$A$1:$I$14</definedName>
    <definedName name="PocetMJ">'Krycí list'!$G$7</definedName>
    <definedName name="Poznamka">'Krycí list'!$B$37</definedName>
    <definedName name="Projektant">'Krycí list'!$C$7</definedName>
    <definedName name="PSV">Rekapitulace!$F$8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Rekapitulace!$H$14</definedName>
    <definedName name="VRNKc">Rekapitulace!$E$13</definedName>
    <definedName name="VRNnazev">Rekapitulace!$A$13</definedName>
    <definedName name="VRNproc">Rekapitulace!$F$13</definedName>
    <definedName name="VRNzakl">Rekapitulace!$G$13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9" i="3" l="1"/>
  <c r="BD9" i="3"/>
  <c r="BC9" i="3"/>
  <c r="BA9" i="3"/>
  <c r="G9" i="3"/>
  <c r="BB9" i="3" s="1"/>
  <c r="BE8" i="3"/>
  <c r="BE10" i="3" s="1"/>
  <c r="I7" i="2" s="1"/>
  <c r="I8" i="2" s="1"/>
  <c r="C20" i="1" s="1"/>
  <c r="BD8" i="3"/>
  <c r="BC8" i="3"/>
  <c r="BC10" i="3" s="1"/>
  <c r="G7" i="2" s="1"/>
  <c r="G8" i="2" s="1"/>
  <c r="C14" i="1" s="1"/>
  <c r="BA8" i="3"/>
  <c r="G8" i="3"/>
  <c r="BB8" i="3" s="1"/>
  <c r="B7" i="2"/>
  <c r="A7" i="2"/>
  <c r="C10" i="3"/>
  <c r="C4" i="3"/>
  <c r="F3" i="3"/>
  <c r="C3" i="3"/>
  <c r="H14" i="2"/>
  <c r="G22" i="1" s="1"/>
  <c r="G21" i="1" s="1"/>
  <c r="G13" i="2"/>
  <c r="I13" i="2" s="1"/>
  <c r="C2" i="2"/>
  <c r="C1" i="2"/>
  <c r="F33" i="1"/>
  <c r="F31" i="1"/>
  <c r="F34" i="1" s="1"/>
  <c r="G8" i="1"/>
  <c r="BB10" i="3" l="1"/>
  <c r="F7" i="2" s="1"/>
  <c r="F8" i="2" s="1"/>
  <c r="C17" i="1" s="1"/>
  <c r="BD10" i="3"/>
  <c r="H7" i="2" s="1"/>
  <c r="H8" i="2" s="1"/>
  <c r="C15" i="1" s="1"/>
  <c r="G10" i="3"/>
  <c r="BA10" i="3"/>
  <c r="E7" i="2" s="1"/>
  <c r="E8" i="2" s="1"/>
  <c r="C16" i="1" s="1"/>
  <c r="C18" i="1" s="1"/>
  <c r="C21" i="1" s="1"/>
  <c r="C22" i="1" s="1"/>
</calcChain>
</file>

<file path=xl/sharedStrings.xml><?xml version="1.0" encoding="utf-8"?>
<sst xmlns="http://schemas.openxmlformats.org/spreadsheetml/2006/main" count="102" uniqueCount="76">
  <si>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</si>
  <si>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</si>
  <si>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</si>
  <si>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</si>
  <si>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</si>
  <si>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</si>
  <si>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</si>
  <si>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</si>
  <si>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</si>
  <si>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</si>
  <si>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</si>
  <si>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</si>
  <si>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</si>
  <si>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</si>
  <si>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</si>
  <si>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</si>
  <si>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</si>
  <si>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</si>
  <si>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</si>
  <si>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</si>
  <si>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</si>
  <si>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</si>
  <si>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</si>
  <si>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</si>
  <si>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</si>
  <si>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</si>
  <si>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</si>
  <si>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</si>
  <si>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</si>
  <si>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</si>
  <si>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</si>
  <si>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</si>
  <si>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</si>
  <si>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</si>
  <si>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</si>
  <si>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</si>
  <si>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</si>
  <si>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</si>
  <si>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</si>
  <si>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</si>
  <si>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</si>
  <si>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</si>
  <si>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</si>
  <si>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</si>
  <si>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</si>
  <si>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</si>
  <si>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</si>
  <si>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</si>
  <si>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</si>
  <si>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</si>
  <si>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</si>
  <si>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</si>
  <si>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</si>
  <si>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</si>
  <si>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</si>
  <si>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</si>
  <si>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</si>
  <si>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</si>
  <si>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</si>
  <si>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</si>
  <si>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</si>
  <si>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</si>
  <si>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</si>
  <si>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</si>
  <si>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</si>
  <si>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</si>
  <si>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</si>
  <si>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</si>
  <si>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Dřevěné oplocení pro ochranu dřevin</t>
  </si>
  <si>
    <t>Lesy města Velká Bíteš</t>
  </si>
  <si>
    <t>762</t>
  </si>
  <si>
    <t>Konstrukce tesařské</t>
  </si>
  <si>
    <t xml:space="preserve">Dodávka oplocenky včetně vzpěr </t>
  </si>
  <si>
    <t>m</t>
  </si>
  <si>
    <t>2</t>
  </si>
  <si>
    <t xml:space="preserve">Montáž oplocenky včetně vzpěr (zavětrování)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</si>
</sst>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1" xfId="0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/>
    <xf numFmtId="0" fontId="6" fillId="0" borderId="36" xfId="0" applyFont="1" applyBorder="1"/>
    <xf numFmtId="0" fontId="6" fillId="0" borderId="37" xfId="0" applyFont="1" applyBorder="1"/>
    <xf numFmtId="0" fontId="6" fillId="0" borderId="40" xfId="0" applyFont="1" applyBorder="1"/>
    <xf numFmtId="165" fontId="6" fillId="0" borderId="37" xfId="0" applyNumberFormat="1" applyFont="1" applyBorder="1"/>
    <xf numFmtId="0" fontId="6" fillId="0" borderId="41" xfId="0" applyFont="1" applyBorder="1"/>
    <xf numFmtId="0" fontId="6" fillId="0" borderId="0" xfId="0" applyFo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0" fillId="0" borderId="44" xfId="0" applyBorder="1" applyAlignment="1">
      <alignment horizontal="left"/>
    </xf>
    <xf numFmtId="0" fontId="0" fillId="0" borderId="45" xfId="0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5" xfId="0" applyNumberFormat="1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10" fillId="0" borderId="0" xfId="0" applyFont="1"/>
    <xf numFmtId="3" fontId="7" fillId="0" borderId="7" xfId="0" applyNumberFormat="1" applyFont="1" applyBorder="1"/>
    <xf numFmtId="0" fontId="5" fillId="0" borderId="25" xfId="0" applyFont="1" applyBorder="1"/>
    <xf numFmtId="3" fontId="5" fillId="0" borderId="27" xfId="0" applyNumberFormat="1" applyFont="1" applyBorder="1"/>
    <xf numFmtId="3" fontId="5" fillId="0" borderId="50" xfId="0" applyNumberFormat="1" applyFont="1" applyBorder="1"/>
    <xf numFmtId="3" fontId="5" fillId="0" borderId="51" xfId="0" applyNumberFormat="1" applyFont="1" applyBorder="1"/>
    <xf numFmtId="3" fontId="5" fillId="0" borderId="52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centerContinuous"/>
    </xf>
    <xf numFmtId="0" fontId="11" fillId="0" borderId="30" xfId="0" applyFont="1" applyBorder="1"/>
    <xf numFmtId="0" fontId="11" fillId="0" borderId="31" xfId="0" applyFont="1" applyBorder="1"/>
    <xf numFmtId="0" fontId="0" fillId="0" borderId="55" xfId="0" applyBorder="1"/>
    <xf numFmtId="0" fontId="11" fillId="0" borderId="56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32" xfId="0" applyFont="1" applyBorder="1" applyAlignment="1">
      <alignment horizontal="center"/>
    </xf>
    <xf numFmtId="4" fontId="12" fillId="0" borderId="31" xfId="0" applyNumberFormat="1" applyFont="1" applyBorder="1" applyAlignment="1">
      <alignment horizontal="right"/>
    </xf>
    <xf numFmtId="4" fontId="12" fillId="0" borderId="55" xfId="0" applyNumberFormat="1" applyFont="1" applyBorder="1" applyAlignment="1">
      <alignment horizontal="right"/>
    </xf>
    <xf numFmtId="0" fontId="7" fillId="0" borderId="34" xfId="0" applyFont="1" applyBorder="1"/>
    <xf numFmtId="0" fontId="7" fillId="0" borderId="20" xfId="0" applyFont="1" applyBorder="1"/>
    <xf numFmtId="0" fontId="7" fillId="0" borderId="21" xfId="0" applyFont="1" applyBorder="1"/>
    <xf numFmtId="3" fontId="7" fillId="0" borderId="33" xfId="0" applyNumberFormat="1" applyFont="1" applyBorder="1" applyAlignment="1">
      <alignment horizontal="right"/>
    </xf>
    <xf numFmtId="166" fontId="7" fillId="0" borderId="57" xfId="0" applyNumberFormat="1" applyFont="1" applyBorder="1" applyAlignment="1">
      <alignment horizontal="right"/>
    </xf>
    <xf numFmtId="3" fontId="7" fillId="0" borderId="58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5" fillId="0" borderId="37" xfId="0" applyFont="1" applyBorder="1"/>
    <xf numFmtId="0" fontId="0" fillId="0" borderId="37" xfId="0" applyBorder="1"/>
    <xf numFmtId="4" fontId="0" fillId="0" borderId="59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10" fillId="0" borderId="44" xfId="1" applyFont="1" applyBorder="1" applyAlignment="1">
      <alignment horizontal="right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/>
    <xf numFmtId="0" fontId="9" fillId="0" borderId="0" xfId="1" applyAlignment="1">
      <alignment horizontal="right"/>
    </xf>
    <xf numFmtId="49" fontId="4" fillId="0" borderId="57" xfId="1" applyNumberFormat="1" applyFont="1" applyBorder="1"/>
    <xf numFmtId="0" fontId="4" fillId="0" borderId="15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49" fontId="5" fillId="0" borderId="53" xfId="1" applyNumberFormat="1" applyFont="1" applyBorder="1" applyAlignment="1">
      <alignment horizontal="left"/>
    </xf>
    <xf numFmtId="0" fontId="5" fillId="0" borderId="53" xfId="1" applyFont="1" applyBorder="1"/>
    <xf numFmtId="0" fontId="9" fillId="0" borderId="53" xfId="1" applyBorder="1" applyAlignment="1">
      <alignment horizontal="center"/>
    </xf>
    <xf numFmtId="0" fontId="9" fillId="0" borderId="53" xfId="1" applyBorder="1" applyAlignment="1">
      <alignment horizontal="right"/>
    </xf>
    <xf numFmtId="0" fontId="9" fillId="0" borderId="53" xfId="1" applyBorder="1"/>
    <xf numFmtId="0" fontId="16" fillId="0" borderId="0" xfId="1" applyFont="1"/>
    <xf numFmtId="0" fontId="7" fillId="0" borderId="53" xfId="1" applyFont="1" applyBorder="1" applyAlignment="1">
      <alignment horizontal="center"/>
    </xf>
    <xf numFmtId="49" fontId="8" fillId="0" borderId="53" xfId="1" applyNumberFormat="1" applyFont="1" applyBorder="1" applyAlignment="1">
      <alignment horizontal="left"/>
    </xf>
    <xf numFmtId="0" fontId="8" fillId="0" borderId="53" xfId="1" applyFont="1" applyBorder="1" applyAlignment="1">
      <alignment wrapText="1"/>
    </xf>
    <xf numFmtId="49" fontId="17" fillId="0" borderId="53" xfId="1" applyNumberFormat="1" applyFont="1" applyBorder="1" applyAlignment="1">
      <alignment horizontal="center" shrinkToFit="1"/>
    </xf>
    <xf numFmtId="4" fontId="17" fillId="0" borderId="53" xfId="1" applyNumberFormat="1" applyFont="1" applyBorder="1" applyAlignment="1">
      <alignment horizontal="right"/>
    </xf>
    <xf numFmtId="4" fontId="17" fillId="0" borderId="53" xfId="1" applyNumberFormat="1" applyFont="1" applyBorder="1"/>
    <xf numFmtId="0" fontId="9" fillId="0" borderId="60" xfId="1" applyBorder="1" applyAlignment="1">
      <alignment horizontal="center"/>
    </xf>
    <xf numFmtId="49" fontId="3" fillId="0" borderId="60" xfId="1" applyNumberFormat="1" applyFont="1" applyBorder="1" applyAlignment="1">
      <alignment horizontal="left"/>
    </xf>
    <xf numFmtId="0" fontId="3" fillId="0" borderId="60" xfId="1" applyFont="1" applyBorder="1"/>
    <xf numFmtId="4" fontId="9" fillId="0" borderId="60" xfId="1" applyNumberFormat="1" applyBorder="1" applyAlignment="1">
      <alignment horizontal="right"/>
    </xf>
    <xf numFmtId="4" fontId="5" fillId="0" borderId="60" xfId="1" applyNumberFormat="1" applyFont="1" applyBorder="1"/>
    <xf numFmtId="3" fontId="9" fillId="0" borderId="0" xfId="1" applyNumberFormat="1"/>
    <xf numFmtId="0" fontId="18" fillId="0" borderId="0" xfId="1" applyFont="1"/>
    <xf numFmtId="0" fontId="19" fillId="0" borderId="0" xfId="1" applyFont="1"/>
    <xf numFmtId="3" fontId="19" fillId="0" borderId="0" xfId="1" applyNumberFormat="1" applyFont="1" applyAlignment="1">
      <alignment horizontal="right"/>
    </xf>
    <xf numFmtId="4" fontId="19" fillId="0" borderId="0" xfId="1" applyNumberFormat="1" applyFont="1"/>
    <xf numFmtId="49" fontId="10" fillId="0" borderId="5" xfId="0" applyNumberFormat="1" applyFont="1" applyBorder="1"/>
    <xf numFmtId="3" fontId="7" fillId="0" borderId="6" xfId="0" applyNumberFormat="1" applyFont="1" applyBorder="1"/>
    <xf numFmtId="3" fontId="7" fillId="0" borderId="53" xfId="0" applyNumberFormat="1" applyFont="1" applyBorder="1"/>
    <xf numFmtId="3" fontId="7" fillId="0" borderId="54" xfId="0" applyNumberFormat="1" applyFont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Border="1" applyAlignment="1">
      <alignment horizontal="center"/>
    </xf>
    <xf numFmtId="0" fontId="9" fillId="0" borderId="43" xfId="1" applyBorder="1" applyAlignment="1">
      <alignment horizontal="center"/>
    </xf>
    <xf numFmtId="0" fontId="9" fillId="0" borderId="46" xfId="1" applyBorder="1" applyAlignment="1">
      <alignment horizontal="center"/>
    </xf>
    <xf numFmtId="0" fontId="9" fillId="0" borderId="47" xfId="1" applyBorder="1" applyAlignment="1">
      <alignment horizontal="center"/>
    </xf>
    <xf numFmtId="0" fontId="9" fillId="0" borderId="48" xfId="1" applyBorder="1" applyAlignment="1">
      <alignment horizontal="left"/>
    </xf>
    <xf numFmtId="0" fontId="9" fillId="0" borderId="49" xfId="1" applyBorder="1" applyAlignment="1">
      <alignment horizontal="left"/>
    </xf>
    <xf numFmtId="3" fontId="5" fillId="0" borderId="37" xfId="0" applyNumberFormat="1" applyFont="1" applyBorder="1" applyAlignment="1">
      <alignment horizontal="right"/>
    </xf>
    <xf numFmtId="3" fontId="5" fillId="0" borderId="59" xfId="0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Border="1" applyAlignment="1">
      <alignment horizontal="center"/>
    </xf>
    <xf numFmtId="0" fontId="9" fillId="0" borderId="48" xfId="1" applyBorder="1" applyAlignment="1">
      <alignment horizontal="center" shrinkToFit="1"/>
    </xf>
    <xf numFmtId="0" fontId="9" fillId="0" borderId="49" xfId="1" applyBorder="1" applyAlignment="1">
      <alignment horizontal="center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opLeftCell="A7" workbookViewId="0">
      <selection activeCell="F28" sqref="F28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2.5546875" customWidth="1"/>
    <col min="6" max="6" width="19.6640625" customWidth="1"/>
    <col min="7" max="7" width="14.109375" customWidth="1"/>
  </cols>
  <sheetData>
    <row r="1" spans="1:57" ht="21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3"/>
    <row r="3" spans="1:57" ht="12.9" customHeight="1" x14ac:dyDescent="0.25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" customHeight="1" x14ac:dyDescent="0.3">
      <c r="A4" s="7"/>
      <c r="B4" s="8"/>
      <c r="C4" s="9" t="s">
        <v>69</v>
      </c>
      <c r="D4" s="10"/>
      <c r="E4" s="10"/>
      <c r="G4" s="11"/>
    </row>
    <row r="5" spans="1:57" ht="12.9" customHeight="1" x14ac:dyDescent="0.25">
      <c r="A5" s="12" t="s">
        <v>5</v>
      </c>
      <c r="B5" s="13"/>
      <c r="C5" s="14" t="s">
        <v>6</v>
      </c>
      <c r="D5" s="14"/>
      <c r="E5" s="14"/>
      <c r="F5" s="15" t="s">
        <v>7</v>
      </c>
      <c r="G5" s="16"/>
    </row>
    <row r="6" spans="1:57" ht="12.9" customHeight="1" x14ac:dyDescent="0.3">
      <c r="A6" s="7"/>
      <c r="B6" s="8"/>
      <c r="C6" s="9" t="s">
        <v>68</v>
      </c>
      <c r="D6" s="10"/>
      <c r="E6" s="10"/>
      <c r="F6" s="17"/>
      <c r="G6" s="11"/>
    </row>
    <row r="7" spans="1:57" x14ac:dyDescent="0.25">
      <c r="A7" s="12" t="s">
        <v>8</v>
      </c>
      <c r="B7" s="14"/>
      <c r="C7" s="151"/>
      <c r="D7" s="152"/>
      <c r="E7" s="15" t="s">
        <v>9</v>
      </c>
      <c r="F7" s="14"/>
      <c r="G7" s="16">
        <v>0</v>
      </c>
    </row>
    <row r="8" spans="1:57" x14ac:dyDescent="0.25">
      <c r="A8" s="12" t="s">
        <v>10</v>
      </c>
      <c r="B8" s="14"/>
      <c r="C8" s="151"/>
      <c r="D8" s="152"/>
      <c r="E8" s="15" t="s">
        <v>11</v>
      </c>
      <c r="F8" s="14"/>
      <c r="G8" s="18">
        <f>IF(PocetMJ=0,,ROUND((F30+F32)/PocetMJ,1))</f>
        <v>0</v>
      </c>
    </row>
    <row r="9" spans="1:57" x14ac:dyDescent="0.25">
      <c r="A9" s="19" t="s">
        <v>12</v>
      </c>
      <c r="B9" s="20"/>
      <c r="C9" s="20"/>
      <c r="D9" s="20"/>
      <c r="E9" s="21" t="s">
        <v>13</v>
      </c>
      <c r="F9" s="20"/>
      <c r="G9" s="22"/>
    </row>
    <row r="10" spans="1:57" x14ac:dyDescent="0.25">
      <c r="A10" s="23" t="s">
        <v>14</v>
      </c>
      <c r="E10" s="24" t="s">
        <v>15</v>
      </c>
      <c r="G10" s="11"/>
      <c r="BA10" s="25"/>
      <c r="BB10" s="25"/>
      <c r="BC10" s="25"/>
      <c r="BD10" s="25"/>
      <c r="BE10" s="25"/>
    </row>
    <row r="11" spans="1:57" x14ac:dyDescent="0.25">
      <c r="A11" s="23"/>
      <c r="E11" s="153"/>
      <c r="F11" s="154"/>
      <c r="G11" s="155"/>
    </row>
    <row r="12" spans="1:57" ht="28.5" customHeight="1" thickBot="1" x14ac:dyDescent="0.3">
      <c r="A12" s="26" t="s">
        <v>16</v>
      </c>
      <c r="B12" s="27"/>
      <c r="C12" s="27"/>
      <c r="D12" s="27"/>
      <c r="E12" s="28"/>
      <c r="F12" s="28"/>
      <c r="G12" s="29"/>
    </row>
    <row r="13" spans="1:57" ht="17.25" customHeight="1" thickBot="1" x14ac:dyDescent="0.3">
      <c r="A13" s="30" t="s">
        <v>17</v>
      </c>
      <c r="B13" s="31"/>
      <c r="C13" s="32"/>
      <c r="D13" s="33" t="s">
        <v>18</v>
      </c>
      <c r="E13" s="34"/>
      <c r="F13" s="34"/>
      <c r="G13" s="32"/>
    </row>
    <row r="14" spans="1:57" ht="15.9" customHeight="1" x14ac:dyDescent="0.25">
      <c r="A14" s="35"/>
      <c r="B14" s="36" t="s">
        <v>19</v>
      </c>
      <c r="C14" s="37">
        <f>Dodavka</f>
        <v>0</v>
      </c>
      <c r="D14" s="38"/>
      <c r="E14" s="39"/>
      <c r="F14" s="40"/>
      <c r="G14" s="37"/>
    </row>
    <row r="15" spans="1:57" ht="15.9" customHeight="1" x14ac:dyDescent="0.25">
      <c r="A15" s="35" t="s">
        <v>20</v>
      </c>
      <c r="B15" s="36" t="s">
        <v>21</v>
      </c>
      <c r="C15" s="37">
        <f>Mont</f>
        <v>0</v>
      </c>
      <c r="D15" s="19"/>
      <c r="E15" s="41"/>
      <c r="F15" s="42"/>
      <c r="G15" s="37"/>
    </row>
    <row r="16" spans="1:57" ht="15.9" customHeight="1" x14ac:dyDescent="0.25">
      <c r="A16" s="35" t="s">
        <v>22</v>
      </c>
      <c r="B16" s="36" t="s">
        <v>23</v>
      </c>
      <c r="C16" s="37">
        <f>HSV</f>
        <v>0</v>
      </c>
      <c r="D16" s="19"/>
      <c r="E16" s="41"/>
      <c r="F16" s="42"/>
      <c r="G16" s="37"/>
    </row>
    <row r="17" spans="1:7" ht="15.9" customHeight="1" x14ac:dyDescent="0.25">
      <c r="A17" s="43" t="s">
        <v>24</v>
      </c>
      <c r="B17" s="36" t="s">
        <v>25</v>
      </c>
      <c r="C17" s="37">
        <f>PSV</f>
        <v>0</v>
      </c>
      <c r="D17" s="19"/>
      <c r="E17" s="41"/>
      <c r="F17" s="42"/>
      <c r="G17" s="37"/>
    </row>
    <row r="18" spans="1:7" ht="15.9" customHeight="1" x14ac:dyDescent="0.25">
      <c r="A18" s="44" t="s">
        <v>26</v>
      </c>
      <c r="B18" s="36"/>
      <c r="C18" s="37">
        <f>SUM(C14:C17)</f>
        <v>0</v>
      </c>
      <c r="D18" s="45"/>
      <c r="E18" s="41"/>
      <c r="F18" s="42"/>
      <c r="G18" s="37"/>
    </row>
    <row r="19" spans="1:7" ht="15.9" customHeight="1" x14ac:dyDescent="0.25">
      <c r="A19" s="44"/>
      <c r="B19" s="36"/>
      <c r="C19" s="37"/>
      <c r="D19" s="19"/>
      <c r="E19" s="41"/>
      <c r="F19" s="42"/>
      <c r="G19" s="37"/>
    </row>
    <row r="20" spans="1:7" ht="15.9" customHeight="1" x14ac:dyDescent="0.25">
      <c r="A20" s="44" t="s">
        <v>27</v>
      </c>
      <c r="B20" s="36"/>
      <c r="C20" s="37">
        <f>HZS</f>
        <v>0</v>
      </c>
      <c r="D20" s="19"/>
      <c r="E20" s="41"/>
      <c r="F20" s="42"/>
      <c r="G20" s="37"/>
    </row>
    <row r="21" spans="1:7" ht="15.9" customHeight="1" x14ac:dyDescent="0.25">
      <c r="A21" s="23" t="s">
        <v>28</v>
      </c>
      <c r="C21" s="37">
        <f>C18+C20</f>
        <v>0</v>
      </c>
      <c r="D21" s="19" t="s">
        <v>29</v>
      </c>
      <c r="E21" s="41"/>
      <c r="F21" s="42"/>
      <c r="G21" s="37">
        <f>G22-SUM(G14:G20)</f>
        <v>0</v>
      </c>
    </row>
    <row r="22" spans="1:7" ht="15.9" customHeight="1" thickBot="1" x14ac:dyDescent="0.3">
      <c r="A22" s="19" t="s">
        <v>30</v>
      </c>
      <c r="B22" s="20"/>
      <c r="C22" s="46">
        <f>C21+G22</f>
        <v>0</v>
      </c>
      <c r="D22" s="47" t="s">
        <v>31</v>
      </c>
      <c r="E22" s="48"/>
      <c r="F22" s="49"/>
      <c r="G22" s="37">
        <f>VRN</f>
        <v>0</v>
      </c>
    </row>
    <row r="23" spans="1:7" x14ac:dyDescent="0.25">
      <c r="A23" s="3" t="s">
        <v>32</v>
      </c>
      <c r="B23" s="5"/>
      <c r="C23" s="50" t="s">
        <v>33</v>
      </c>
      <c r="D23" s="5"/>
      <c r="E23" s="50" t="s">
        <v>34</v>
      </c>
      <c r="F23" s="5"/>
      <c r="G23" s="6"/>
    </row>
    <row r="24" spans="1:7" x14ac:dyDescent="0.25">
      <c r="A24" s="12"/>
      <c r="B24" s="14"/>
      <c r="C24" s="15" t="s">
        <v>35</v>
      </c>
      <c r="D24" s="14"/>
      <c r="E24" s="15" t="s">
        <v>35</v>
      </c>
      <c r="F24" s="14"/>
      <c r="G24" s="16"/>
    </row>
    <row r="25" spans="1:7" x14ac:dyDescent="0.25">
      <c r="A25" s="23" t="s">
        <v>36</v>
      </c>
      <c r="B25" s="51"/>
      <c r="C25" s="24" t="s">
        <v>36</v>
      </c>
      <c r="E25" s="24" t="s">
        <v>36</v>
      </c>
      <c r="G25" s="11"/>
    </row>
    <row r="26" spans="1:7" x14ac:dyDescent="0.25">
      <c r="A26" s="23"/>
      <c r="B26" s="52"/>
      <c r="C26" s="24" t="s">
        <v>37</v>
      </c>
      <c r="E26" s="24" t="s">
        <v>38</v>
      </c>
      <c r="G26" s="11"/>
    </row>
    <row r="27" spans="1:7" x14ac:dyDescent="0.25">
      <c r="A27" s="23"/>
      <c r="C27" s="24"/>
      <c r="E27" s="24"/>
      <c r="G27" s="11"/>
    </row>
    <row r="28" spans="1:7" ht="97.5" customHeight="1" x14ac:dyDescent="0.25">
      <c r="A28" s="23"/>
      <c r="C28" s="24"/>
      <c r="E28" s="24"/>
      <c r="G28" s="11"/>
    </row>
    <row r="29" spans="1:7" x14ac:dyDescent="0.25">
      <c r="A29" s="12" t="s">
        <v>39</v>
      </c>
      <c r="B29" s="14"/>
      <c r="C29" s="53">
        <v>0</v>
      </c>
      <c r="D29" s="14" t="s">
        <v>40</v>
      </c>
      <c r="E29" s="15"/>
      <c r="F29" s="54">
        <v>0</v>
      </c>
      <c r="G29" s="16"/>
    </row>
    <row r="30" spans="1:7" x14ac:dyDescent="0.25">
      <c r="A30" s="12" t="s">
        <v>39</v>
      </c>
      <c r="B30" s="14"/>
      <c r="C30" s="53">
        <v>15</v>
      </c>
      <c r="D30" s="14" t="s">
        <v>40</v>
      </c>
      <c r="E30" s="15"/>
      <c r="F30" s="54">
        <v>0</v>
      </c>
      <c r="G30" s="16"/>
    </row>
    <row r="31" spans="1:7" x14ac:dyDescent="0.25">
      <c r="A31" s="12" t="s">
        <v>41</v>
      </c>
      <c r="B31" s="14"/>
      <c r="C31" s="53">
        <v>15</v>
      </c>
      <c r="D31" s="14" t="s">
        <v>40</v>
      </c>
      <c r="E31" s="15"/>
      <c r="F31" s="55">
        <f>ROUND(PRODUCT(F30,C31/100),0)</f>
        <v>0</v>
      </c>
      <c r="G31" s="22"/>
    </row>
    <row r="32" spans="1:7" x14ac:dyDescent="0.25">
      <c r="A32" s="12" t="s">
        <v>39</v>
      </c>
      <c r="B32" s="14"/>
      <c r="C32" s="53">
        <v>21</v>
      </c>
      <c r="D32" s="14" t="s">
        <v>40</v>
      </c>
      <c r="E32" s="15"/>
      <c r="F32" s="54">
        <v>0</v>
      </c>
      <c r="G32" s="16"/>
    </row>
    <row r="33" spans="1:8" x14ac:dyDescent="0.25">
      <c r="A33" s="12" t="s">
        <v>41</v>
      </c>
      <c r="B33" s="14"/>
      <c r="C33" s="53">
        <v>21</v>
      </c>
      <c r="D33" s="14" t="s">
        <v>40</v>
      </c>
      <c r="E33" s="15"/>
      <c r="F33" s="55">
        <f>ROUND(PRODUCT(F32,C33/100),0)</f>
        <v>0</v>
      </c>
      <c r="G33" s="22"/>
    </row>
    <row r="34" spans="1:8" s="61" customFormat="1" ht="19.5" customHeight="1" thickBot="1" x14ac:dyDescent="0.35">
      <c r="A34" s="56" t="s">
        <v>42</v>
      </c>
      <c r="B34" s="57"/>
      <c r="C34" s="57"/>
      <c r="D34" s="57"/>
      <c r="E34" s="58"/>
      <c r="F34" s="59">
        <f>ROUND(SUM(F29:F33),0)</f>
        <v>0</v>
      </c>
      <c r="G34" s="60"/>
    </row>
    <row r="36" spans="1:8" x14ac:dyDescent="0.25">
      <c r="A36" t="s">
        <v>43</v>
      </c>
      <c r="H36" t="s">
        <v>4</v>
      </c>
    </row>
    <row r="37" spans="1:8" ht="14.25" customHeight="1" x14ac:dyDescent="0.25">
      <c r="B37" s="156"/>
      <c r="C37" s="156"/>
      <c r="D37" s="156"/>
      <c r="E37" s="156"/>
      <c r="F37" s="156"/>
      <c r="G37" s="156"/>
      <c r="H37" t="s">
        <v>4</v>
      </c>
    </row>
    <row r="38" spans="1:8" ht="12.75" customHeight="1" x14ac:dyDescent="0.25">
      <c r="A38" s="62"/>
      <c r="B38" s="156"/>
      <c r="C38" s="156"/>
      <c r="D38" s="156"/>
      <c r="E38" s="156"/>
      <c r="F38" s="156"/>
      <c r="G38" s="156"/>
      <c r="H38" t="s">
        <v>4</v>
      </c>
    </row>
    <row r="39" spans="1:8" x14ac:dyDescent="0.25">
      <c r="A39" s="62"/>
      <c r="B39" s="156"/>
      <c r="C39" s="156"/>
      <c r="D39" s="156"/>
      <c r="E39" s="156"/>
      <c r="F39" s="156"/>
      <c r="G39" s="156"/>
      <c r="H39" t="s">
        <v>4</v>
      </c>
    </row>
    <row r="40" spans="1:8" x14ac:dyDescent="0.25">
      <c r="A40" s="62"/>
      <c r="B40" s="156"/>
      <c r="C40" s="156"/>
      <c r="D40" s="156"/>
      <c r="E40" s="156"/>
      <c r="F40" s="156"/>
      <c r="G40" s="156"/>
      <c r="H40" t="s">
        <v>4</v>
      </c>
    </row>
    <row r="41" spans="1:8" x14ac:dyDescent="0.25">
      <c r="A41" s="62"/>
      <c r="B41" s="156"/>
      <c r="C41" s="156"/>
      <c r="D41" s="156"/>
      <c r="E41" s="156"/>
      <c r="F41" s="156"/>
      <c r="G41" s="156"/>
      <c r="H41" t="s">
        <v>4</v>
      </c>
    </row>
    <row r="42" spans="1:8" x14ac:dyDescent="0.25">
      <c r="A42" s="62"/>
      <c r="B42" s="156"/>
      <c r="C42" s="156"/>
      <c r="D42" s="156"/>
      <c r="E42" s="156"/>
      <c r="F42" s="156"/>
      <c r="G42" s="156"/>
      <c r="H42" t="s">
        <v>4</v>
      </c>
    </row>
    <row r="43" spans="1:8" x14ac:dyDescent="0.25">
      <c r="A43" s="62"/>
      <c r="B43" s="156"/>
      <c r="C43" s="156"/>
      <c r="D43" s="156"/>
      <c r="E43" s="156"/>
      <c r="F43" s="156"/>
      <c r="G43" s="156"/>
      <c r="H43" t="s">
        <v>4</v>
      </c>
    </row>
    <row r="44" spans="1:8" x14ac:dyDescent="0.25">
      <c r="A44" s="62"/>
      <c r="B44" s="156"/>
      <c r="C44" s="156"/>
      <c r="D44" s="156"/>
      <c r="E44" s="156"/>
      <c r="F44" s="156"/>
      <c r="G44" s="156"/>
      <c r="H44" t="s">
        <v>4</v>
      </c>
    </row>
    <row r="45" spans="1:8" ht="3" customHeight="1" x14ac:dyDescent="0.25">
      <c r="A45" s="62"/>
      <c r="B45" s="156"/>
      <c r="C45" s="156"/>
      <c r="D45" s="156"/>
      <c r="E45" s="156"/>
      <c r="F45" s="156"/>
      <c r="G45" s="156"/>
      <c r="H45" t="s">
        <v>4</v>
      </c>
    </row>
    <row r="46" spans="1:8" x14ac:dyDescent="0.25">
      <c r="B46" s="150"/>
      <c r="C46" s="150"/>
      <c r="D46" s="150"/>
      <c r="E46" s="150"/>
      <c r="F46" s="150"/>
      <c r="G46" s="150"/>
    </row>
    <row r="47" spans="1:8" x14ac:dyDescent="0.25">
      <c r="B47" s="150"/>
      <c r="C47" s="150"/>
      <c r="D47" s="150"/>
      <c r="E47" s="150"/>
      <c r="F47" s="150"/>
      <c r="G47" s="150"/>
    </row>
    <row r="48" spans="1:8" x14ac:dyDescent="0.25">
      <c r="B48" s="150"/>
      <c r="C48" s="150"/>
      <c r="D48" s="150"/>
      <c r="E48" s="150"/>
      <c r="F48" s="150"/>
      <c r="G48" s="150"/>
    </row>
    <row r="49" spans="2:7" x14ac:dyDescent="0.25">
      <c r="B49" s="150"/>
      <c r="C49" s="150"/>
      <c r="D49" s="150"/>
      <c r="E49" s="150"/>
      <c r="F49" s="150"/>
      <c r="G49" s="150"/>
    </row>
    <row r="50" spans="2:7" x14ac:dyDescent="0.25">
      <c r="B50" s="150"/>
      <c r="C50" s="150"/>
      <c r="D50" s="150"/>
      <c r="E50" s="150"/>
      <c r="F50" s="150"/>
      <c r="G50" s="150"/>
    </row>
    <row r="51" spans="2:7" x14ac:dyDescent="0.25">
      <c r="B51" s="150"/>
      <c r="C51" s="150"/>
      <c r="D51" s="150"/>
      <c r="E51" s="150"/>
      <c r="F51" s="150"/>
      <c r="G51" s="150"/>
    </row>
    <row r="52" spans="2:7" x14ac:dyDescent="0.25">
      <c r="B52" s="150"/>
      <c r="C52" s="150"/>
      <c r="D52" s="150"/>
      <c r="E52" s="150"/>
      <c r="F52" s="150"/>
      <c r="G52" s="150"/>
    </row>
    <row r="53" spans="2:7" x14ac:dyDescent="0.25">
      <c r="B53" s="150"/>
      <c r="C53" s="150"/>
      <c r="D53" s="150"/>
      <c r="E53" s="150"/>
      <c r="F53" s="150"/>
      <c r="G53" s="150"/>
    </row>
    <row r="54" spans="2:7" x14ac:dyDescent="0.25">
      <c r="B54" s="150"/>
      <c r="C54" s="150"/>
      <c r="D54" s="150"/>
      <c r="E54" s="150"/>
      <c r="F54" s="150"/>
      <c r="G54" s="150"/>
    </row>
    <row r="55" spans="2:7" x14ac:dyDescent="0.25">
      <c r="B55" s="150"/>
      <c r="C55" s="150"/>
      <c r="D55" s="150"/>
      <c r="E55" s="150"/>
      <c r="F55" s="150"/>
      <c r="G55" s="150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65"/>
  <sheetViews>
    <sheetView workbookViewId="0">
      <selection activeCell="A13" sqref="A13"/>
    </sheetView>
  </sheetViews>
  <sheetFormatPr defaultRowHeight="13.2" x14ac:dyDescent="0.25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57" ht="13.8" thickTop="1" x14ac:dyDescent="0.25">
      <c r="A1" s="157" t="s">
        <v>5</v>
      </c>
      <c r="B1" s="158"/>
      <c r="C1" s="63" t="str">
        <f>CONCATENATE(cislostavby," ",nazevstavby)</f>
        <v xml:space="preserve"> Dřevěné oplocení pro ochranu dřevin</v>
      </c>
      <c r="D1" s="64"/>
      <c r="E1" s="65"/>
      <c r="F1" s="64"/>
      <c r="G1" s="64"/>
      <c r="H1" s="66"/>
      <c r="I1" s="67"/>
    </row>
    <row r="2" spans="1:57" ht="13.8" thickBot="1" x14ac:dyDescent="0.3">
      <c r="A2" s="159" t="s">
        <v>1</v>
      </c>
      <c r="B2" s="160"/>
      <c r="C2" s="68" t="str">
        <f>CONCATENATE(cisloobjektu," ",nazevobjektu)</f>
        <v xml:space="preserve"> Lesy města Velká Bíteš</v>
      </c>
      <c r="D2" s="69"/>
      <c r="E2" s="70"/>
      <c r="F2" s="69"/>
      <c r="G2" s="161"/>
      <c r="H2" s="161"/>
      <c r="I2" s="162"/>
    </row>
    <row r="3" spans="1:57" ht="13.8" thickTop="1" x14ac:dyDescent="0.25"/>
    <row r="4" spans="1:57" ht="19.5" customHeight="1" x14ac:dyDescent="0.3">
      <c r="A4" s="71" t="s">
        <v>44</v>
      </c>
      <c r="B4" s="1"/>
      <c r="C4" s="1"/>
      <c r="D4" s="1"/>
      <c r="E4" s="1"/>
      <c r="F4" s="1"/>
      <c r="G4" s="1"/>
      <c r="H4" s="1"/>
      <c r="I4" s="1"/>
    </row>
    <row r="5" spans="1:57" ht="13.8" thickBot="1" x14ac:dyDescent="0.3"/>
    <row r="6" spans="1:57" ht="13.8" thickBot="1" x14ac:dyDescent="0.3">
      <c r="A6" s="72"/>
      <c r="B6" s="73" t="s">
        <v>45</v>
      </c>
      <c r="C6" s="73"/>
      <c r="D6" s="74"/>
      <c r="E6" s="75" t="s">
        <v>46</v>
      </c>
      <c r="F6" s="76" t="s">
        <v>47</v>
      </c>
      <c r="G6" s="76" t="s">
        <v>48</v>
      </c>
      <c r="H6" s="76" t="s">
        <v>49</v>
      </c>
      <c r="I6" s="77" t="s">
        <v>27</v>
      </c>
    </row>
    <row r="7" spans="1:57" ht="13.8" thickBot="1" x14ac:dyDescent="0.3">
      <c r="A7" s="146" t="str">
        <f>Položky!B7</f>
        <v>762</v>
      </c>
      <c r="B7" s="78" t="str">
        <f>Položky!C7</f>
        <v>Konstrukce tesařské</v>
      </c>
      <c r="D7" s="79"/>
      <c r="E7" s="147">
        <f>Položky!BA10</f>
        <v>0</v>
      </c>
      <c r="F7" s="148">
        <f>Položky!BB10</f>
        <v>0</v>
      </c>
      <c r="G7" s="148">
        <f>Položky!BC10</f>
        <v>0</v>
      </c>
      <c r="H7" s="148">
        <f>Položky!BD10</f>
        <v>0</v>
      </c>
      <c r="I7" s="149">
        <f>Položky!BE10</f>
        <v>0</v>
      </c>
    </row>
    <row r="8" spans="1:57" s="85" customFormat="1" ht="13.8" thickBot="1" x14ac:dyDescent="0.3">
      <c r="A8" s="80"/>
      <c r="B8" s="73" t="s">
        <v>50</v>
      </c>
      <c r="C8" s="73"/>
      <c r="D8" s="81"/>
      <c r="E8" s="82">
        <f>SUM(E7:E7)</f>
        <v>0</v>
      </c>
      <c r="F8" s="83">
        <f>SUM(F7:F7)</f>
        <v>0</v>
      </c>
      <c r="G8" s="83">
        <f>SUM(G7:G7)</f>
        <v>0</v>
      </c>
      <c r="H8" s="83">
        <f>SUM(H7:H7)</f>
        <v>0</v>
      </c>
      <c r="I8" s="84">
        <f>SUM(I7:I7)</f>
        <v>0</v>
      </c>
    </row>
    <row r="10" spans="1:57" ht="19.5" customHeight="1" x14ac:dyDescent="0.3">
      <c r="A10" s="1" t="s">
        <v>51</v>
      </c>
      <c r="B10" s="1"/>
      <c r="C10" s="1"/>
      <c r="D10" s="1"/>
      <c r="E10" s="1"/>
      <c r="F10" s="1"/>
      <c r="G10" s="86"/>
      <c r="H10" s="1"/>
      <c r="I10" s="1"/>
      <c r="BA10" s="25"/>
      <c r="BB10" s="25"/>
      <c r="BC10" s="25"/>
      <c r="BD10" s="25"/>
      <c r="BE10" s="25"/>
    </row>
    <row r="11" spans="1:57" ht="13.8" thickBot="1" x14ac:dyDescent="0.3"/>
    <row r="12" spans="1:57" x14ac:dyDescent="0.25">
      <c r="A12" s="87" t="s">
        <v>52</v>
      </c>
      <c r="B12" s="88"/>
      <c r="C12" s="88"/>
      <c r="D12" s="89"/>
      <c r="E12" s="90" t="s">
        <v>53</v>
      </c>
      <c r="F12" s="91" t="s">
        <v>54</v>
      </c>
      <c r="G12" s="92" t="s">
        <v>55</v>
      </c>
      <c r="H12" s="93"/>
      <c r="I12" s="94" t="s">
        <v>53</v>
      </c>
    </row>
    <row r="13" spans="1:57" x14ac:dyDescent="0.25">
      <c r="A13" s="95"/>
      <c r="B13" s="96"/>
      <c r="C13" s="96"/>
      <c r="D13" s="97"/>
      <c r="E13" s="98"/>
      <c r="F13" s="99"/>
      <c r="G13" s="100">
        <f>CHOOSE(BA13+1,HSV+PSV,HSV+PSV+Mont,HSV+PSV+Dodavka+Mont,HSV,PSV,Mont,Dodavka,Mont+Dodavka,0)</f>
        <v>0</v>
      </c>
      <c r="H13" s="101"/>
      <c r="I13" s="102">
        <f>E13+F13*G13/100</f>
        <v>0</v>
      </c>
      <c r="BA13">
        <v>8</v>
      </c>
    </row>
    <row r="14" spans="1:57" ht="13.8" thickBot="1" x14ac:dyDescent="0.3">
      <c r="A14" s="47"/>
      <c r="B14" s="103" t="s">
        <v>56</v>
      </c>
      <c r="C14" s="104"/>
      <c r="D14" s="105"/>
      <c r="E14" s="106"/>
      <c r="F14" s="107"/>
      <c r="G14" s="107"/>
      <c r="H14" s="163">
        <f>SUM(H13:H13)</f>
        <v>0</v>
      </c>
      <c r="I14" s="164"/>
    </row>
    <row r="16" spans="1:57" x14ac:dyDescent="0.25">
      <c r="B16" s="85"/>
      <c r="F16" s="108"/>
      <c r="G16" s="109"/>
      <c r="H16" s="109"/>
      <c r="I16" s="110"/>
    </row>
    <row r="17" spans="6:9" x14ac:dyDescent="0.25">
      <c r="F17" s="108"/>
      <c r="G17" s="109"/>
      <c r="H17" s="109"/>
      <c r="I17" s="110"/>
    </row>
    <row r="18" spans="6:9" x14ac:dyDescent="0.25">
      <c r="F18" s="108"/>
      <c r="G18" s="109"/>
      <c r="H18" s="109"/>
      <c r="I18" s="110"/>
    </row>
    <row r="19" spans="6:9" x14ac:dyDescent="0.25">
      <c r="F19" s="108"/>
      <c r="G19" s="109"/>
      <c r="H19" s="109"/>
      <c r="I19" s="110"/>
    </row>
    <row r="20" spans="6:9" x14ac:dyDescent="0.25">
      <c r="F20" s="108"/>
      <c r="G20" s="109"/>
      <c r="H20" s="109"/>
      <c r="I20" s="110"/>
    </row>
    <row r="21" spans="6:9" x14ac:dyDescent="0.25">
      <c r="F21" s="108"/>
      <c r="G21" s="109"/>
      <c r="H21" s="109"/>
      <c r="I21" s="110"/>
    </row>
    <row r="22" spans="6:9" x14ac:dyDescent="0.25">
      <c r="F22" s="108"/>
      <c r="G22" s="109"/>
      <c r="H22" s="109"/>
      <c r="I22" s="110"/>
    </row>
    <row r="23" spans="6:9" x14ac:dyDescent="0.25">
      <c r="F23" s="108"/>
      <c r="G23" s="109"/>
      <c r="H23" s="109"/>
      <c r="I23" s="110"/>
    </row>
    <row r="24" spans="6:9" x14ac:dyDescent="0.25">
      <c r="F24" s="108"/>
      <c r="G24" s="109"/>
      <c r="H24" s="109"/>
      <c r="I24" s="110"/>
    </row>
    <row r="25" spans="6:9" x14ac:dyDescent="0.25">
      <c r="F25" s="108"/>
      <c r="G25" s="109"/>
      <c r="H25" s="109"/>
      <c r="I25" s="110"/>
    </row>
    <row r="26" spans="6:9" x14ac:dyDescent="0.25">
      <c r="F26" s="108"/>
      <c r="G26" s="109"/>
      <c r="H26" s="109"/>
      <c r="I26" s="110"/>
    </row>
    <row r="27" spans="6:9" x14ac:dyDescent="0.25">
      <c r="F27" s="108"/>
      <c r="G27" s="109"/>
      <c r="H27" s="109"/>
      <c r="I27" s="110"/>
    </row>
    <row r="28" spans="6:9" x14ac:dyDescent="0.25">
      <c r="F28" s="108"/>
      <c r="G28" s="109"/>
      <c r="H28" s="109"/>
      <c r="I28" s="110"/>
    </row>
    <row r="29" spans="6:9" x14ac:dyDescent="0.25">
      <c r="F29" s="108"/>
      <c r="G29" s="109"/>
      <c r="H29" s="109"/>
      <c r="I29" s="110"/>
    </row>
    <row r="30" spans="6:9" x14ac:dyDescent="0.25">
      <c r="F30" s="108"/>
      <c r="G30" s="109"/>
      <c r="H30" s="109"/>
      <c r="I30" s="110"/>
    </row>
    <row r="31" spans="6:9" x14ac:dyDescent="0.25">
      <c r="F31" s="108"/>
      <c r="G31" s="109"/>
      <c r="H31" s="109"/>
      <c r="I31" s="110"/>
    </row>
    <row r="32" spans="6:9" x14ac:dyDescent="0.25">
      <c r="F32" s="108"/>
      <c r="G32" s="109"/>
      <c r="H32" s="109"/>
      <c r="I32" s="110"/>
    </row>
    <row r="33" spans="6:9" x14ac:dyDescent="0.25">
      <c r="F33" s="108"/>
      <c r="G33" s="109"/>
      <c r="H33" s="109"/>
      <c r="I33" s="110"/>
    </row>
    <row r="34" spans="6:9" x14ac:dyDescent="0.25">
      <c r="F34" s="108"/>
      <c r="G34" s="109"/>
      <c r="H34" s="109"/>
      <c r="I34" s="110"/>
    </row>
    <row r="35" spans="6:9" x14ac:dyDescent="0.25">
      <c r="F35" s="108"/>
      <c r="G35" s="109"/>
      <c r="H35" s="109"/>
      <c r="I35" s="110"/>
    </row>
    <row r="36" spans="6:9" x14ac:dyDescent="0.25">
      <c r="F36" s="108"/>
      <c r="G36" s="109"/>
      <c r="H36" s="109"/>
      <c r="I36" s="110"/>
    </row>
    <row r="37" spans="6:9" x14ac:dyDescent="0.25">
      <c r="F37" s="108"/>
      <c r="G37" s="109"/>
      <c r="H37" s="109"/>
      <c r="I37" s="110"/>
    </row>
    <row r="38" spans="6:9" x14ac:dyDescent="0.25">
      <c r="F38" s="108"/>
      <c r="G38" s="109"/>
      <c r="H38" s="109"/>
      <c r="I38" s="110"/>
    </row>
    <row r="39" spans="6:9" x14ac:dyDescent="0.25">
      <c r="F39" s="108"/>
      <c r="G39" s="109"/>
      <c r="H39" s="109"/>
      <c r="I39" s="110"/>
    </row>
    <row r="40" spans="6:9" x14ac:dyDescent="0.25">
      <c r="F40" s="108"/>
      <c r="G40" s="109"/>
      <c r="H40" s="109"/>
      <c r="I40" s="110"/>
    </row>
    <row r="41" spans="6:9" x14ac:dyDescent="0.25">
      <c r="F41" s="108"/>
      <c r="G41" s="109"/>
      <c r="H41" s="109"/>
      <c r="I41" s="110"/>
    </row>
    <row r="42" spans="6:9" x14ac:dyDescent="0.25">
      <c r="F42" s="108"/>
      <c r="G42" s="109"/>
      <c r="H42" s="109"/>
      <c r="I42" s="110"/>
    </row>
    <row r="43" spans="6:9" x14ac:dyDescent="0.25">
      <c r="F43" s="108"/>
      <c r="G43" s="109"/>
      <c r="H43" s="109"/>
      <c r="I43" s="110"/>
    </row>
    <row r="44" spans="6:9" x14ac:dyDescent="0.25">
      <c r="F44" s="108"/>
      <c r="G44" s="109"/>
      <c r="H44" s="109"/>
      <c r="I44" s="110"/>
    </row>
    <row r="45" spans="6:9" x14ac:dyDescent="0.25">
      <c r="F45" s="108"/>
      <c r="G45" s="109"/>
      <c r="H45" s="109"/>
      <c r="I45" s="110"/>
    </row>
    <row r="46" spans="6:9" x14ac:dyDescent="0.25">
      <c r="F46" s="108"/>
      <c r="G46" s="109"/>
      <c r="H46" s="109"/>
      <c r="I46" s="110"/>
    </row>
    <row r="47" spans="6:9" x14ac:dyDescent="0.25">
      <c r="F47" s="108"/>
      <c r="G47" s="109"/>
      <c r="H47" s="109"/>
      <c r="I47" s="110"/>
    </row>
    <row r="48" spans="6:9" x14ac:dyDescent="0.25">
      <c r="F48" s="108"/>
      <c r="G48" s="109"/>
      <c r="H48" s="109"/>
      <c r="I48" s="110"/>
    </row>
    <row r="49" spans="6:9" x14ac:dyDescent="0.25">
      <c r="F49" s="108"/>
      <c r="G49" s="109"/>
      <c r="H49" s="109"/>
      <c r="I49" s="110"/>
    </row>
    <row r="50" spans="6:9" x14ac:dyDescent="0.25">
      <c r="F50" s="108"/>
      <c r="G50" s="109"/>
      <c r="H50" s="109"/>
      <c r="I50" s="110"/>
    </row>
    <row r="51" spans="6:9" x14ac:dyDescent="0.25">
      <c r="F51" s="108"/>
      <c r="G51" s="109"/>
      <c r="H51" s="109"/>
      <c r="I51" s="110"/>
    </row>
    <row r="52" spans="6:9" x14ac:dyDescent="0.25">
      <c r="F52" s="108"/>
      <c r="G52" s="109"/>
      <c r="H52" s="109"/>
      <c r="I52" s="110"/>
    </row>
    <row r="53" spans="6:9" x14ac:dyDescent="0.25">
      <c r="F53" s="108"/>
      <c r="G53" s="109"/>
      <c r="H53" s="109"/>
      <c r="I53" s="110"/>
    </row>
    <row r="54" spans="6:9" x14ac:dyDescent="0.25">
      <c r="F54" s="108"/>
      <c r="G54" s="109"/>
      <c r="H54" s="109"/>
      <c r="I54" s="110"/>
    </row>
    <row r="55" spans="6:9" x14ac:dyDescent="0.25">
      <c r="F55" s="108"/>
      <c r="G55" s="109"/>
      <c r="H55" s="109"/>
      <c r="I55" s="110"/>
    </row>
    <row r="56" spans="6:9" x14ac:dyDescent="0.25">
      <c r="F56" s="108"/>
      <c r="G56" s="109"/>
      <c r="H56" s="109"/>
      <c r="I56" s="110"/>
    </row>
    <row r="57" spans="6:9" x14ac:dyDescent="0.25">
      <c r="F57" s="108"/>
      <c r="G57" s="109"/>
      <c r="H57" s="109"/>
      <c r="I57" s="110"/>
    </row>
    <row r="58" spans="6:9" x14ac:dyDescent="0.25">
      <c r="F58" s="108"/>
      <c r="G58" s="109"/>
      <c r="H58" s="109"/>
      <c r="I58" s="110"/>
    </row>
    <row r="59" spans="6:9" x14ac:dyDescent="0.25">
      <c r="F59" s="108"/>
      <c r="G59" s="109"/>
      <c r="H59" s="109"/>
      <c r="I59" s="110"/>
    </row>
    <row r="60" spans="6:9" x14ac:dyDescent="0.25">
      <c r="F60" s="108"/>
      <c r="G60" s="109"/>
      <c r="H60" s="109"/>
      <c r="I60" s="110"/>
    </row>
    <row r="61" spans="6:9" x14ac:dyDescent="0.25">
      <c r="F61" s="108"/>
      <c r="G61" s="109"/>
      <c r="H61" s="109"/>
      <c r="I61" s="110"/>
    </row>
    <row r="62" spans="6:9" x14ac:dyDescent="0.25">
      <c r="F62" s="108"/>
      <c r="G62" s="109"/>
      <c r="H62" s="109"/>
      <c r="I62" s="110"/>
    </row>
    <row r="63" spans="6:9" x14ac:dyDescent="0.25">
      <c r="F63" s="108"/>
      <c r="G63" s="109"/>
      <c r="H63" s="109"/>
      <c r="I63" s="110"/>
    </row>
    <row r="64" spans="6:9" x14ac:dyDescent="0.25">
      <c r="F64" s="108"/>
      <c r="G64" s="109"/>
      <c r="H64" s="109"/>
      <c r="I64" s="110"/>
    </row>
    <row r="65" spans="6:9" x14ac:dyDescent="0.25">
      <c r="F65" s="108"/>
      <c r="G65" s="109"/>
      <c r="H65" s="109"/>
      <c r="I65" s="110"/>
    </row>
  </sheetData>
  <mergeCells count="4">
    <mergeCell ref="A1:B1"/>
    <mergeCell ref="A2:B2"/>
    <mergeCell ref="G2:I2"/>
    <mergeCell ref="H14:I14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Z71"/>
  <sheetViews>
    <sheetView showGridLines="0" showZeros="0" tabSelected="1" zoomScaleNormal="100" workbookViewId="0">
      <selection activeCell="K14" sqref="K14"/>
    </sheetView>
  </sheetViews>
  <sheetFormatPr defaultColWidth="9.109375" defaultRowHeight="13.2" x14ac:dyDescent="0.25"/>
  <cols>
    <col min="1" max="1" width="3.88671875" style="111" customWidth="1"/>
    <col min="2" max="2" width="12" style="111" customWidth="1"/>
    <col min="3" max="3" width="40.44140625" style="111" customWidth="1"/>
    <col min="4" max="4" width="5.5546875" style="111" customWidth="1"/>
    <col min="5" max="5" width="8.5546875" style="119" customWidth="1"/>
    <col min="6" max="6" width="9.88671875" style="111" customWidth="1"/>
    <col min="7" max="7" width="13.88671875" style="111" customWidth="1"/>
    <col min="8" max="16384" width="9.109375" style="111"/>
  </cols>
  <sheetData>
    <row r="1" spans="1:104" ht="15.6" x14ac:dyDescent="0.3">
      <c r="A1" s="165" t="s">
        <v>57</v>
      </c>
      <c r="B1" s="165"/>
      <c r="C1" s="165"/>
      <c r="D1" s="165"/>
      <c r="E1" s="165"/>
      <c r="F1" s="165"/>
      <c r="G1" s="165"/>
    </row>
    <row r="2" spans="1:104" ht="13.8" thickBot="1" x14ac:dyDescent="0.3">
      <c r="B2" s="112"/>
      <c r="C2" s="113"/>
      <c r="D2" s="113"/>
      <c r="E2" s="114"/>
      <c r="F2" s="113"/>
      <c r="G2" s="113"/>
    </row>
    <row r="3" spans="1:104" ht="13.8" thickTop="1" x14ac:dyDescent="0.25">
      <c r="A3" s="157" t="s">
        <v>5</v>
      </c>
      <c r="B3" s="158"/>
      <c r="C3" s="63" t="str">
        <f>CONCATENATE(cislostavby," ",nazevstavby)</f>
        <v xml:space="preserve"> Dřevěné oplocení pro ochranu dřevin</v>
      </c>
      <c r="D3" s="64"/>
      <c r="E3" s="115"/>
      <c r="F3" s="116">
        <f>Rekapitulace!H1</f>
        <v>0</v>
      </c>
      <c r="G3" s="117"/>
    </row>
    <row r="4" spans="1:104" ht="13.8" thickBot="1" x14ac:dyDescent="0.3">
      <c r="A4" s="166" t="s">
        <v>1</v>
      </c>
      <c r="B4" s="160"/>
      <c r="C4" s="68" t="str">
        <f>CONCATENATE(cisloobjektu," ",nazevobjektu)</f>
        <v xml:space="preserve"> Lesy města Velká Bíteš</v>
      </c>
      <c r="D4" s="69"/>
      <c r="E4" s="167"/>
      <c r="F4" s="167"/>
      <c r="G4" s="168"/>
    </row>
    <row r="5" spans="1:104" ht="13.8" thickTop="1" x14ac:dyDescent="0.25">
      <c r="A5" s="118"/>
    </row>
    <row r="6" spans="1:104" x14ac:dyDescent="0.25">
      <c r="A6" s="120" t="s">
        <v>58</v>
      </c>
      <c r="B6" s="121" t="s">
        <v>59</v>
      </c>
      <c r="C6" s="121" t="s">
        <v>60</v>
      </c>
      <c r="D6" s="121" t="s">
        <v>61</v>
      </c>
      <c r="E6" s="121" t="s">
        <v>62</v>
      </c>
      <c r="F6" s="121" t="s">
        <v>63</v>
      </c>
      <c r="G6" s="122" t="s">
        <v>64</v>
      </c>
    </row>
    <row r="7" spans="1:104" x14ac:dyDescent="0.25">
      <c r="A7" s="123" t="s">
        <v>65</v>
      </c>
      <c r="B7" s="124" t="s">
        <v>70</v>
      </c>
      <c r="C7" s="125" t="s">
        <v>71</v>
      </c>
      <c r="D7" s="126"/>
      <c r="E7" s="127"/>
      <c r="F7" s="127"/>
      <c r="G7" s="128"/>
      <c r="O7" s="129">
        <v>1</v>
      </c>
    </row>
    <row r="8" spans="1:104" x14ac:dyDescent="0.25">
      <c r="A8" s="130">
        <v>1</v>
      </c>
      <c r="B8" s="131" t="s">
        <v>66</v>
      </c>
      <c r="C8" s="132" t="s">
        <v>72</v>
      </c>
      <c r="D8" s="133" t="s">
        <v>73</v>
      </c>
      <c r="E8" s="134">
        <v>5750</v>
      </c>
      <c r="F8" s="134"/>
      <c r="G8" s="135">
        <f>E8*F8</f>
        <v>0</v>
      </c>
      <c r="O8" s="129">
        <v>2</v>
      </c>
      <c r="AA8" s="111">
        <v>12</v>
      </c>
      <c r="AB8" s="111">
        <v>0</v>
      </c>
      <c r="AC8" s="111">
        <v>1</v>
      </c>
      <c r="AZ8" s="111">
        <v>2</v>
      </c>
      <c r="BA8" s="111">
        <f>IF(AZ8=1,G8,0)</f>
        <v>0</v>
      </c>
      <c r="BB8" s="111">
        <f>IF(AZ8=2,G8,0)</f>
        <v>0</v>
      </c>
      <c r="BC8" s="111">
        <f>IF(AZ8=3,G8,0)</f>
        <v>0</v>
      </c>
      <c r="BD8" s="111">
        <f>IF(AZ8=4,G8,0)</f>
        <v>0</v>
      </c>
      <c r="BE8" s="111">
        <f>IF(AZ8=5,G8,0)</f>
        <v>0</v>
      </c>
      <c r="CZ8" s="111">
        <v>0</v>
      </c>
    </row>
    <row r="9" spans="1:104" x14ac:dyDescent="0.25">
      <c r="A9" s="130">
        <v>2</v>
      </c>
      <c r="B9" s="131" t="s">
        <v>74</v>
      </c>
      <c r="C9" s="132" t="s">
        <v>75</v>
      </c>
      <c r="D9" s="133" t="s">
        <v>73</v>
      </c>
      <c r="E9" s="134">
        <v>5750</v>
      </c>
      <c r="F9" s="134"/>
      <c r="G9" s="135">
        <f>E9*F9</f>
        <v>0</v>
      </c>
      <c r="O9" s="129">
        <v>2</v>
      </c>
      <c r="AA9" s="111">
        <v>12</v>
      </c>
      <c r="AB9" s="111">
        <v>0</v>
      </c>
      <c r="AC9" s="111">
        <v>2</v>
      </c>
      <c r="AZ9" s="111">
        <v>2</v>
      </c>
      <c r="BA9" s="111">
        <f>IF(AZ9=1,G9,0)</f>
        <v>0</v>
      </c>
      <c r="BB9" s="111">
        <f>IF(AZ9=2,G9,0)</f>
        <v>0</v>
      </c>
      <c r="BC9" s="111">
        <f>IF(AZ9=3,G9,0)</f>
        <v>0</v>
      </c>
      <c r="BD9" s="111">
        <f>IF(AZ9=4,G9,0)</f>
        <v>0</v>
      </c>
      <c r="BE9" s="111">
        <f>IF(AZ9=5,G9,0)</f>
        <v>0</v>
      </c>
      <c r="CZ9" s="111">
        <v>0</v>
      </c>
    </row>
    <row r="10" spans="1:104" x14ac:dyDescent="0.25">
      <c r="A10" s="136"/>
      <c r="B10" s="137" t="s">
        <v>67</v>
      </c>
      <c r="C10" s="138" t="str">
        <f>CONCATENATE(B7," ",C7)</f>
        <v>762 Konstrukce tesařské</v>
      </c>
      <c r="D10" s="136"/>
      <c r="E10" s="139"/>
      <c r="F10" s="139"/>
      <c r="G10" s="140">
        <f>SUM(G7:G9)</f>
        <v>0</v>
      </c>
      <c r="O10" s="129">
        <v>4</v>
      </c>
      <c r="BA10" s="141">
        <f>SUM(BA7:BA9)</f>
        <v>0</v>
      </c>
      <c r="BB10" s="141">
        <f>SUM(BB7:BB9)</f>
        <v>0</v>
      </c>
      <c r="BC10" s="141">
        <f>SUM(BC7:BC9)</f>
        <v>0</v>
      </c>
      <c r="BD10" s="141">
        <f>SUM(BD7:BD9)</f>
        <v>0</v>
      </c>
      <c r="BE10" s="141">
        <f>SUM(BE7:BE9)</f>
        <v>0</v>
      </c>
    </row>
    <row r="11" spans="1:104" x14ac:dyDescent="0.25">
      <c r="E11" s="111"/>
    </row>
    <row r="12" spans="1:104" x14ac:dyDescent="0.25">
      <c r="E12" s="111"/>
    </row>
    <row r="13" spans="1:104" x14ac:dyDescent="0.25">
      <c r="E13" s="111"/>
    </row>
    <row r="14" spans="1:104" x14ac:dyDescent="0.25">
      <c r="E14" s="111"/>
    </row>
    <row r="15" spans="1:104" x14ac:dyDescent="0.25">
      <c r="E15" s="111"/>
    </row>
    <row r="16" spans="1:104" x14ac:dyDescent="0.25">
      <c r="E16" s="111"/>
    </row>
    <row r="17" spans="5:5" x14ac:dyDescent="0.25">
      <c r="E17" s="111"/>
    </row>
    <row r="18" spans="5:5" x14ac:dyDescent="0.25">
      <c r="E18" s="111"/>
    </row>
    <row r="19" spans="5:5" x14ac:dyDescent="0.25">
      <c r="E19" s="111"/>
    </row>
    <row r="20" spans="5:5" x14ac:dyDescent="0.25">
      <c r="E20" s="111"/>
    </row>
    <row r="21" spans="5:5" x14ac:dyDescent="0.25">
      <c r="E21" s="111"/>
    </row>
    <row r="22" spans="5:5" x14ac:dyDescent="0.25">
      <c r="E22" s="111"/>
    </row>
    <row r="23" spans="5:5" x14ac:dyDescent="0.25">
      <c r="E23" s="111"/>
    </row>
    <row r="24" spans="5:5" x14ac:dyDescent="0.25">
      <c r="E24" s="111"/>
    </row>
    <row r="25" spans="5:5" x14ac:dyDescent="0.25">
      <c r="E25" s="111"/>
    </row>
    <row r="26" spans="5:5" x14ac:dyDescent="0.25">
      <c r="E26" s="111"/>
    </row>
    <row r="27" spans="5:5" x14ac:dyDescent="0.25">
      <c r="E27" s="111"/>
    </row>
    <row r="28" spans="5:5" x14ac:dyDescent="0.25">
      <c r="E28" s="111"/>
    </row>
    <row r="29" spans="5:5" x14ac:dyDescent="0.25">
      <c r="E29" s="111"/>
    </row>
    <row r="30" spans="5:5" x14ac:dyDescent="0.25">
      <c r="E30" s="111"/>
    </row>
    <row r="31" spans="5:5" x14ac:dyDescent="0.25">
      <c r="E31" s="111"/>
    </row>
    <row r="32" spans="5:5" x14ac:dyDescent="0.25">
      <c r="E32" s="111"/>
    </row>
    <row r="33" spans="5:5" x14ac:dyDescent="0.25">
      <c r="E33" s="111"/>
    </row>
    <row r="34" spans="5:5" x14ac:dyDescent="0.25">
      <c r="E34" s="111"/>
    </row>
    <row r="35" spans="5:5" x14ac:dyDescent="0.25">
      <c r="E35" s="111"/>
    </row>
    <row r="36" spans="5:5" x14ac:dyDescent="0.25">
      <c r="E36" s="111"/>
    </row>
    <row r="37" spans="5:5" x14ac:dyDescent="0.25">
      <c r="E37" s="111"/>
    </row>
    <row r="38" spans="5:5" x14ac:dyDescent="0.25">
      <c r="E38" s="111"/>
    </row>
    <row r="39" spans="5:5" x14ac:dyDescent="0.25">
      <c r="E39" s="111"/>
    </row>
    <row r="40" spans="5:5" x14ac:dyDescent="0.25">
      <c r="E40" s="111"/>
    </row>
    <row r="41" spans="5:5" x14ac:dyDescent="0.25">
      <c r="E41" s="111"/>
    </row>
    <row r="42" spans="5:5" x14ac:dyDescent="0.25">
      <c r="E42" s="111"/>
    </row>
    <row r="43" spans="5:5" x14ac:dyDescent="0.25">
      <c r="E43" s="111"/>
    </row>
    <row r="44" spans="5:5" x14ac:dyDescent="0.25">
      <c r="E44" s="111"/>
    </row>
    <row r="45" spans="5:5" x14ac:dyDescent="0.25">
      <c r="E45" s="111"/>
    </row>
    <row r="46" spans="5:5" x14ac:dyDescent="0.25">
      <c r="E46" s="111"/>
    </row>
    <row r="47" spans="5:5" x14ac:dyDescent="0.25">
      <c r="E47" s="111"/>
    </row>
    <row r="48" spans="5:5" x14ac:dyDescent="0.25">
      <c r="E48" s="111"/>
    </row>
    <row r="49" spans="5:5" x14ac:dyDescent="0.25">
      <c r="E49" s="111"/>
    </row>
    <row r="50" spans="5:5" x14ac:dyDescent="0.25">
      <c r="E50" s="111"/>
    </row>
    <row r="51" spans="5:5" x14ac:dyDescent="0.25">
      <c r="E51" s="111"/>
    </row>
    <row r="52" spans="5:5" x14ac:dyDescent="0.25">
      <c r="E52" s="111"/>
    </row>
    <row r="53" spans="5:5" x14ac:dyDescent="0.25">
      <c r="E53" s="111"/>
    </row>
    <row r="54" spans="5:5" x14ac:dyDescent="0.25">
      <c r="E54" s="111"/>
    </row>
    <row r="55" spans="5:5" x14ac:dyDescent="0.25">
      <c r="E55" s="111"/>
    </row>
    <row r="56" spans="5:5" x14ac:dyDescent="0.25">
      <c r="E56" s="111"/>
    </row>
    <row r="57" spans="5:5" x14ac:dyDescent="0.25">
      <c r="E57" s="111"/>
    </row>
    <row r="58" spans="5:5" x14ac:dyDescent="0.25">
      <c r="E58" s="111"/>
    </row>
    <row r="59" spans="5:5" x14ac:dyDescent="0.25">
      <c r="E59" s="111"/>
    </row>
    <row r="60" spans="5:5" x14ac:dyDescent="0.25">
      <c r="E60" s="111"/>
    </row>
    <row r="61" spans="5:5" x14ac:dyDescent="0.25">
      <c r="E61" s="111"/>
    </row>
    <row r="62" spans="5:5" x14ac:dyDescent="0.25">
      <c r="E62" s="111"/>
    </row>
    <row r="63" spans="5:5" x14ac:dyDescent="0.25">
      <c r="E63" s="111"/>
    </row>
    <row r="64" spans="5:5" x14ac:dyDescent="0.25">
      <c r="E64" s="111"/>
    </row>
    <row r="65" spans="1:7" x14ac:dyDescent="0.25">
      <c r="E65" s="111"/>
    </row>
    <row r="66" spans="1:7" x14ac:dyDescent="0.25">
      <c r="E66" s="111"/>
    </row>
    <row r="67" spans="1:7" x14ac:dyDescent="0.25">
      <c r="E67" s="111"/>
    </row>
    <row r="68" spans="1:7" x14ac:dyDescent="0.25">
      <c r="E68" s="111"/>
    </row>
    <row r="69" spans="1:7" x14ac:dyDescent="0.25">
      <c r="A69" s="142"/>
      <c r="B69" s="142"/>
    </row>
    <row r="70" spans="1:7" x14ac:dyDescent="0.25">
      <c r="C70" s="143"/>
      <c r="D70" s="143"/>
      <c r="E70" s="144"/>
      <c r="F70" s="143"/>
      <c r="G70" s="145"/>
    </row>
    <row r="71" spans="1:7" x14ac:dyDescent="0.25">
      <c r="A71" s="142"/>
      <c r="B71" s="142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Gaizura</dc:creator>
  <cp:lastModifiedBy>Folvarčná</cp:lastModifiedBy>
  <dcterms:created xsi:type="dcterms:W3CDTF">2019-01-17T08:47:15Z</dcterms:created>
  <dcterms:modified xsi:type="dcterms:W3CDTF">2023-01-02T09:40:45Z</dcterms:modified>
</cp:coreProperties>
</file>