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f04355\Desktop\"/>
    </mc:Choice>
  </mc:AlternateContent>
  <bookViews>
    <workbookView xWindow="0" yWindow="0" windowWidth="28800" windowHeight="12435" tabRatio="847"/>
  </bookViews>
  <sheets>
    <sheet name="postup" sheetId="16" r:id="rId1"/>
    <sheet name="2017-ÚČ" sheetId="51" r:id="rId2"/>
    <sheet name="2016-ÚČ" sheetId="45" r:id="rId3"/>
    <sheet name="2015-ÚČ" sheetId="43" r:id="rId4"/>
    <sheet name="2014-ÚČ" sheetId="35" r:id="rId5"/>
    <sheet name="2013-ÚČ" sheetId="37" r:id="rId6"/>
    <sheet name="2012-ÚČ" sheetId="29" r:id="rId7"/>
    <sheet name="2017-DE" sheetId="50" r:id="rId8"/>
    <sheet name="2016-DE" sheetId="47" r:id="rId9"/>
    <sheet name="2015-DE" sheetId="44" r:id="rId10"/>
    <sheet name="2014-DE" sheetId="38" r:id="rId11"/>
    <sheet name="2013-DE" sheetId="41" r:id="rId12"/>
    <sheet name="PomocnyMCA" sheetId="4" state="veryHidden" r:id="rId13"/>
    <sheet name="2012-DE" sheetId="42" r:id="rId14"/>
    <sheet name="bodování" sheetId="3" r:id="rId15"/>
  </sheets>
  <definedNames>
    <definedName name="_xlnm.Print_Area" localSheetId="13">'2012-DE'!$A$1:$I$15</definedName>
    <definedName name="_xlnm.Print_Area" localSheetId="11">'2013-DE'!$A$1:$I$27</definedName>
    <definedName name="_xlnm.Print_Area" localSheetId="10">'2014-DE'!$A$1:$I$27</definedName>
  </definedNames>
  <calcPr calcId="162913"/>
</workbook>
</file>

<file path=xl/calcChain.xml><?xml version="1.0" encoding="utf-8"?>
<calcChain xmlns="http://schemas.openxmlformats.org/spreadsheetml/2006/main">
  <c r="I14" i="41" l="1"/>
  <c r="I14" i="38"/>
  <c r="I14" i="44"/>
  <c r="I14" i="47"/>
  <c r="I14" i="50"/>
  <c r="I15" i="41" l="1"/>
  <c r="H15" i="41"/>
  <c r="J15" i="37"/>
  <c r="I15" i="37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41" l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1" l="1"/>
  <c r="I16" i="38"/>
  <c r="I16" i="44"/>
  <c r="I16" i="47"/>
  <c r="J16" i="37"/>
  <c r="J16" i="35"/>
  <c r="J16" i="43"/>
  <c r="J16" i="45"/>
  <c r="H9" i="3" s="1"/>
  <c r="I9" i="3" s="1"/>
  <c r="H18" i="3" l="1"/>
  <c r="I18" i="3" s="1"/>
  <c r="H21" i="3"/>
  <c r="I21" i="3" s="1"/>
  <c r="H15" i="3"/>
  <c r="I15" i="3" s="1"/>
  <c r="H12" i="3"/>
  <c r="I12" i="3" s="1"/>
  <c r="H24" i="3"/>
  <c r="I24" i="3" s="1"/>
  <c r="H7" i="3"/>
  <c r="I7" i="3" s="1"/>
  <c r="H6" i="3"/>
  <c r="I6" i="3" s="1"/>
  <c r="H13" i="3"/>
  <c r="I13" i="3" s="1"/>
  <c r="H14" i="3"/>
  <c r="I14" i="3" s="1"/>
  <c r="H17" i="3"/>
  <c r="I17" i="3" s="1"/>
  <c r="H25" i="3"/>
  <c r="I25" i="3" s="1"/>
  <c r="H16" i="3"/>
  <c r="I16" i="3" s="1"/>
  <c r="H20" i="3"/>
  <c r="I20" i="3" s="1"/>
  <c r="H23" i="3"/>
  <c r="I23" i="3" s="1"/>
  <c r="H26" i="3"/>
  <c r="I26" i="3" s="1"/>
  <c r="H11" i="3"/>
  <c r="I11" i="3" s="1"/>
  <c r="H8" i="3"/>
  <c r="I8" i="3" s="1"/>
  <c r="H19" i="3"/>
  <c r="I19" i="3" s="1"/>
  <c r="H22" i="3"/>
  <c r="I22" i="3" s="1"/>
  <c r="H10" i="3"/>
  <c r="I10" i="3" s="1"/>
</calcChain>
</file>

<file path=xl/sharedStrings.xml><?xml version="1.0" encoding="utf-8"?>
<sst xmlns="http://schemas.openxmlformats.org/spreadsheetml/2006/main" count="1029" uniqueCount="332">
  <si>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</si>
  <si>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</si>
  <si>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</si>
  <si>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</si>
  <si>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</si>
  <si>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</si>
  <si>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</si>
  <si>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</si>
  <si>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</si>
  <si>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</si>
  <si>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</si>
  <si>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</si>
  <si>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</si>
  <si>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</si>
  <si>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</si>
  <si>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</si>
  <si>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</si>
  <si>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</si>
  <si>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</si>
  <si>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</si>
  <si>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</si>
  <si>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</si>
  <si>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</si>
  <si>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</si>
  <si>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</si>
  <si>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</si>
  <si>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</si>
  <si>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</si>
  <si>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</si>
  <si>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</si>
  <si>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</si>
  <si>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</si>
  <si>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</si>
  <si>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</si>
  <si>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</si>
  <si>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</si>
  <si>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</si>
  <si>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</si>
  <si>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</si>
  <si>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</si>
  <si>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</si>
  <si>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</si>
  <si>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</si>
  <si>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</si>
  <si>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</si>
  <si>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</si>
  <si>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</si>
  <si>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</si>
  <si>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</si>
  <si>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</si>
  <si>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</si>
  <si>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</si>
  <si>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</si>
  <si>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</si>
  <si>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</si>
  <si>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</si>
  <si>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</si>
  <si>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</si>
  <si>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</si>
  <si>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</si>
  <si>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</si>
  <si>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</si>
  <si>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</si>
  <si>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</si>
  <si>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</si>
  <si>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</si>
  <si>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</si>
  <si>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</si>
  <si>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</si>
  <si>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</si>
  <si>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</si>
  <si>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</si>
  <si>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</si>
  <si>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</si>
  <si>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</si>
  <si>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</si>
  <si>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</si>
  <si>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</si>
  <si>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</si>
  <si>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</si>
  <si>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</si>
  <si>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</si>
  <si>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</si>
  <si>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</si>
  <si>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</si>
  <si>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</si>
  <si>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</si>
  <si>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</si>
  <si>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</si>
  <si>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</si>
  <si>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</si>
  <si>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</si>
  <si>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</si>
  <si>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</si>
  <si>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</si>
  <si>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</si>
  <si>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</si>
  <si>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</si>
  <si>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</si>
  <si>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</si>
  <si>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</si>
  <si>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</si>
  <si>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</si>
  <si>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</si>
  <si>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</si>
  <si>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</si>
  <si>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</si>
  <si>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</si>
  <si>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</si>
  <si>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</si>
  <si>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</si>
  <si>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</si>
  <si>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</si>
  <si>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</si>
  <si>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</si>
  <si>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</si>
  <si>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</si>
  <si>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</si>
  <si>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</si>
  <si>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</si>
  <si>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</si>
  <si>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</si>
  <si>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</si>
  <si>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</si>
  <si>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</si>
  <si>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</si>
  <si>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</si>
  <si>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</si>
  <si>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</si>
  <si>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</si>
  <si>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</si>
  <si>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</si>
  <si>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</si>
  <si>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</si>
  <si>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</si>
  <si>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</si>
  <si>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</si>
  <si>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</si>
  <si>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</si>
  <si>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</si>
  <si>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</si>
  <si>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</si>
  <si>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</si>
  <si>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</si>
  <si>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</si>
  <si>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</si>
  <si>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</si>
  <si>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</si>
  <si>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</si>
  <si>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</si>
  <si>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</si>
  <si>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</si>
  <si>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</si>
  <si>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</si>
  <si>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</si>
  <si>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</si>
  <si>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</si>
  <si>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</si>
  <si>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</si>
  <si>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</si>
  <si>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</si>
  <si>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2015-DE, 2014-DE, 2013-DE</t>
  </si>
  <si>
    <t xml:space="preserve"> 2015-DE, 2014-DE </t>
  </si>
  <si>
    <t>2015-ÚČ, 2014-ÚČ, 2013-DE</t>
  </si>
  <si>
    <t>2015-ÚČ, 2014-DE, 2013-DE</t>
  </si>
  <si>
    <t xml:space="preserve"> 2015-ÚČ, 2014-DE 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</si>
  <si>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</si>
  <si>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</si>
  <si>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</si>
  <si>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</si>
  <si>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</si>
  <si>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</si>
  <si>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</si>
  <si>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</si>
  <si>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</si>
  <si>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</si>
  <si>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</si>
  <si>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</si>
  <si>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</si>
  <si>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</si>
  <si>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</si>
  <si>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</si>
  <si>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</si>
  <si>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</si>
  <si>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</si>
  <si>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</si>
  <si>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</si>
  <si>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</si>
  <si>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</si>
  <si>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</si>
  <si>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</si>
  <si>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</si>
  <si>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</si>
  <si>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</si>
  <si>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</si>
  <si>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</si>
  <si>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</si>
  <si>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</si>
  <si>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</si>
  <si>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</si>
  <si>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</si>
  <si>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</si>
  <si>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</si>
  <si>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</si>
  <si>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</si>
  <si>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</si>
  <si>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</si>
  <si>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</si>
  <si>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</si>
  <si>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</si>
  <si>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</si>
  <si>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</si>
  <si>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</si>
  <si>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</si>
  <si>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</si>
  <si>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</si>
  <si>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</si>
  <si>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</si>
  <si>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</si>
  <si>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</si>
  <si>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</si>
  <si>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</si>
  <si>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</si>
  <si>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</si>
  <si>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</si>
  <si>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</si>
  <si>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</si>
  <si>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</si>
  <si>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</si>
  <si>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</si>
  <si>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</si>
  <si>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</si>
  <si>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</si>
  <si>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</si>
  <si>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</si>
  <si>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</si>
  <si>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</si>
  <si>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</si>
  <si>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</si>
  <si>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</si>
  <si>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</si>
  <si>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</si>
  <si>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</si>
  <si>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</si>
  <si>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</si>
  <si>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</si>
  <si>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</si>
  <si>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</si>
  <si>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</si>
  <si>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</si>
  <si>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</si>
  <si>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</si>
  <si>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</si>
  <si>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</si>
  <si>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</si>
  <si>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</si>
  <si>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</si>
  <si>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</si>
  <si>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</si>
  <si>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</si>
  <si>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</si>
  <si>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</si>
  <si>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</si>
  <si>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</si>
  <si>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</si>
  <si>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</si>
  <si>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</si>
  <si>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</si>
  <si>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</si>
  <si>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</si>
  <si>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</si>
  <si>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</si>
  <si>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</si>
  <si>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</si>
  <si>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</si>
  <si>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</si>
  <si>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</si>
  <si>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</si>
  <si>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</si>
  <si>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</si>
  <si>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</si>
  <si>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</si>
  <si>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</si>
  <si>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</si>
  <si>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</si>
  <si>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</si>
  <si>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</si>
  <si>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</si>
  <si>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</si>
  <si>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</si>
  <si>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</si>
  <si>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</si>
  <si>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</si>
  <si>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Výsledek se týká subjektu, který prokazuje finanční zdraví</t>
  </si>
  <si>
    <t>za účetnictví roky 2016, 2015, 2014</t>
  </si>
  <si>
    <t>za účetnictví roky 2015, 2014, 2013</t>
  </si>
  <si>
    <t>za účetnictví roky 2016, 2015</t>
  </si>
  <si>
    <t>za účetnictví roky 2015, 2014</t>
  </si>
  <si>
    <t>za daňovou evidenci roky 2016, 2015, 2014</t>
  </si>
  <si>
    <t>za daňovou evidenci roky 2015, 2014, 2013</t>
  </si>
  <si>
    <t>za daňovou evidenci roky 2016, 2015</t>
  </si>
  <si>
    <t>za daňovou evidenci roky 2015, 2014</t>
  </si>
  <si>
    <t>za účetnictví roky 2016, 2015 a daňovou evidenci rok 2014</t>
  </si>
  <si>
    <t>za účetnictví roky 2015, 2014 a daňovou evidenci rok 2013</t>
  </si>
  <si>
    <t>za účetnictví rok 2016 a daňovou evidenci roky 2015, 2014</t>
  </si>
  <si>
    <t>za účetnictví rok 2015 a daňovou evidenci roky 2014, 2013</t>
  </si>
  <si>
    <t>za účetnictví rok 2016 a daňovou evidenci rok 2015</t>
  </si>
  <si>
    <t>za účetnictví rok 2015 a daňovou evidenci rok 2014</t>
  </si>
  <si>
    <t>Počet bodů celkem za rok 2016</t>
  </si>
  <si>
    <t>Přiznání k dani z příjmů fyzických osob B 2016</t>
  </si>
  <si>
    <t>do (včetně)</t>
  </si>
  <si>
    <t>2017-ÚČ, 2016-ÚČ, 2015-ÚČ</t>
  </si>
  <si>
    <t>za účetnictví roky 2017, 2016, 2015</t>
  </si>
  <si>
    <t>2017-ÚČ, 2016-ÚČ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</si>
  <si>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</si>
  <si>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</si>
  <si>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</si>
  <si>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</si>
  <si>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</si>
  <si>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</si>
  <si>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</si>
  <si>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</si>
  <si>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</si>
  <si>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Rozvaha ke dni 31. 12. 2017</t>
  </si>
  <si>
    <t>Výkaz zisku a ztráty ke dni 31. 12. 2017</t>
  </si>
  <si>
    <t>Výsledek ukazatelů za rok 2017</t>
  </si>
  <si>
    <t>Počet bodů celkem za rok 2017</t>
  </si>
  <si>
    <t>Přiznání k dani z příjmů fyzických osob B 2017</t>
  </si>
  <si>
    <t>2017-ÚČ, 2016-DE, 2015-DE</t>
  </si>
  <si>
    <t>za účetnictví rok 2017 a daňovou evidenci roky 2016, 2015</t>
  </si>
  <si>
    <t>dle příslušných roků (lze i např.: rok 2015 - daňová evidence a roky 2016, 2017 - účetnictví, tj. žadatel přešel z</t>
  </si>
  <si>
    <t>Pohledávky včetně poskytnutých úvěrů a zápůjček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</si>
</sst>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J30" sqref="J30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101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119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280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283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281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282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65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98</v>
      </c>
      <c r="D13" s="93"/>
      <c r="E13" s="90"/>
      <c r="F13" s="90"/>
      <c r="G13" s="90"/>
      <c r="H13" s="90"/>
      <c r="I13" s="90"/>
      <c r="J13" s="106" t="s">
        <v>93</v>
      </c>
      <c r="K13" s="90" t="s">
        <v>99</v>
      </c>
      <c r="L13" s="107" t="s">
        <v>120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330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121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93" t="s">
        <v>156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93" t="s">
        <v>100</v>
      </c>
      <c r="D17" s="95" t="s">
        <v>66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158</v>
      </c>
      <c r="C2" s="13"/>
      <c r="D2" s="171"/>
      <c r="E2" s="166"/>
      <c r="F2" s="13"/>
      <c r="G2" s="29" t="s">
        <v>157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166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152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(((D6+D7+D10+D13)-('2013-DE'!D6+'2013-DE'!D7+'2013-DE'!D10+'2013-DE'!D13)+D22)/('2013-DE'!D6+'2013-DE'!D7+'2013-DE'!D10+'2013-DE'!D13))*100</f>
        <v>#DIV/0!</v>
      </c>
      <c r="I15" s="113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151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136</v>
      </c>
      <c r="C2" s="13"/>
      <c r="D2" s="171"/>
      <c r="E2" s="166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(((D6+D7+D10+D13)-('2012-DE'!D6+'2012-DE'!D7+'2012-DE'!D8+'2012-DE'!D9)+D22)/('2012-DE'!D6+'2012-DE'!D7+'2012-DE'!D8+'2012-DE'!D9))*100</f>
        <v>#DIV/0!</v>
      </c>
      <c r="I15" s="113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135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E33" sqref="E33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133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114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I6" sqref="I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7" t="s">
        <v>97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56</v>
      </c>
      <c r="C5" s="52" t="s">
        <v>55</v>
      </c>
      <c r="D5" s="53" t="s">
        <v>310</v>
      </c>
      <c r="E5" s="7"/>
      <c r="F5" s="54" t="s">
        <v>61</v>
      </c>
      <c r="G5" s="66" t="s">
        <v>62</v>
      </c>
      <c r="H5" s="66" t="s">
        <v>63</v>
      </c>
      <c r="I5" s="148" t="s">
        <v>64</v>
      </c>
      <c r="J5" s="150" t="s">
        <v>293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59">
        <v>22</v>
      </c>
      <c r="D6" s="160">
        <v>30</v>
      </c>
      <c r="E6" s="7"/>
      <c r="F6" s="101">
        <v>3</v>
      </c>
      <c r="G6" s="100" t="s">
        <v>311</v>
      </c>
      <c r="H6" s="104">
        <f>('2017-ÚČ'!J16+'2016-ÚČ'!J16+'2015-ÚČ'!J16)/3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312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59">
        <v>14</v>
      </c>
      <c r="D7" s="160">
        <v>22</v>
      </c>
      <c r="E7" s="7"/>
      <c r="F7" s="101">
        <v>3</v>
      </c>
      <c r="G7" s="100" t="s">
        <v>246</v>
      </c>
      <c r="H7" s="104">
        <f>('2016-ÚČ'!J16+'2015-ÚČ'!J16+'2014-ÚČ'!J16)/3</f>
        <v>3</v>
      </c>
      <c r="I7" s="149" t="str">
        <f t="shared" si="0"/>
        <v>E - NE</v>
      </c>
      <c r="J7" s="151" t="s">
        <v>294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59">
        <v>9</v>
      </c>
      <c r="D8" s="160">
        <v>14</v>
      </c>
      <c r="E8" s="7"/>
      <c r="F8" s="101">
        <v>3</v>
      </c>
      <c r="G8" s="100" t="s">
        <v>159</v>
      </c>
      <c r="H8" s="22">
        <f>('2015-ÚČ'!J16+'2014-ÚČ'!J16+'2013-ÚČ'!J16)/3</f>
        <v>3</v>
      </c>
      <c r="I8" s="149" t="str">
        <f t="shared" si="0"/>
        <v>E - NE</v>
      </c>
      <c r="J8" s="151" t="s">
        <v>295</v>
      </c>
      <c r="K8" s="7"/>
      <c r="L8" s="7"/>
      <c r="M8" s="5"/>
      <c r="N8" s="5"/>
    </row>
    <row r="9" spans="1:26" ht="14.25" x14ac:dyDescent="0.2">
      <c r="A9" s="7"/>
      <c r="B9" s="54" t="s">
        <v>154</v>
      </c>
      <c r="C9" s="161">
        <v>6</v>
      </c>
      <c r="D9" s="162">
        <v>9</v>
      </c>
      <c r="E9" s="7"/>
      <c r="F9" s="101">
        <v>2</v>
      </c>
      <c r="G9" s="100" t="s">
        <v>313</v>
      </c>
      <c r="H9" s="22">
        <f>('2017-ÚČ'!J16+'2016-ÚČ'!J16)/2</f>
        <v>3</v>
      </c>
      <c r="I9" s="149" t="str">
        <f t="shared" si="0"/>
        <v>E - NE</v>
      </c>
      <c r="J9" s="151" t="s">
        <v>314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57</v>
      </c>
      <c r="C10" s="193">
        <v>0</v>
      </c>
      <c r="D10" s="194">
        <v>6</v>
      </c>
      <c r="E10" s="7"/>
      <c r="F10" s="101">
        <v>2</v>
      </c>
      <c r="G10" s="100" t="s">
        <v>248</v>
      </c>
      <c r="H10" s="22">
        <f>('2016-ÚČ'!J16+'2015-ÚČ'!J16)/2</f>
        <v>3</v>
      </c>
      <c r="I10" s="149" t="str">
        <f t="shared" si="0"/>
        <v>E - NE</v>
      </c>
      <c r="J10" s="151" t="s">
        <v>296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160</v>
      </c>
      <c r="H11" s="22">
        <f>('2015-ÚČ'!J16+'2014-ÚČ'!J16)/2</f>
        <v>3</v>
      </c>
      <c r="I11" s="149" t="str">
        <f t="shared" si="0"/>
        <v>E - NE</v>
      </c>
      <c r="J11" s="151" t="s">
        <v>297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315</v>
      </c>
      <c r="H12" s="22">
        <f>('2017-DE'!I16+'2016-DE'!I16+'2015-DE'!I16)/3</f>
        <v>6</v>
      </c>
      <c r="I12" s="149" t="str">
        <f t="shared" si="0"/>
        <v>E - NE</v>
      </c>
      <c r="J12" s="151" t="s">
        <v>316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249</v>
      </c>
      <c r="H13" s="22">
        <f>('2016-DE'!I16+'2015-DE'!I16+'2014-DE'!I16)/3</f>
        <v>6</v>
      </c>
      <c r="I13" s="149" t="str">
        <f t="shared" si="0"/>
        <v>E - NE</v>
      </c>
      <c r="J13" s="151" t="s">
        <v>298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161</v>
      </c>
      <c r="H14" s="22">
        <f>('2015-DE'!I16+'2014-DE'!I16+'2013-DE'!I16)/3</f>
        <v>6</v>
      </c>
      <c r="I14" s="149" t="str">
        <f t="shared" si="0"/>
        <v>E - NE</v>
      </c>
      <c r="J14" s="151" t="s">
        <v>299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317</v>
      </c>
      <c r="H15" s="22">
        <f>('2017-DE'!I16+'2016-DE'!I16)/2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250</v>
      </c>
      <c r="H16" s="22">
        <f>('2016-DE'!I16+'2015-DE'!I16)/2</f>
        <v>6</v>
      </c>
      <c r="I16" s="149" t="str">
        <f t="shared" si="0"/>
        <v>E - NE</v>
      </c>
      <c r="J16" s="151" t="s">
        <v>300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162</v>
      </c>
      <c r="H17" s="22">
        <f>('2015-DE'!I16+'2014-DE'!I16)/2</f>
        <v>6</v>
      </c>
      <c r="I17" s="149" t="str">
        <f t="shared" si="0"/>
        <v>E - NE</v>
      </c>
      <c r="J17" s="151" t="s">
        <v>301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319</v>
      </c>
      <c r="H18" s="22">
        <f>('2017-ÚČ'!J16+'2016-ÚČ'!J16+'2015-DE'!I16)/3</f>
        <v>4</v>
      </c>
      <c r="I18" s="149" t="str">
        <f t="shared" si="0"/>
        <v>E - NE</v>
      </c>
      <c r="J18" s="151" t="s">
        <v>320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251</v>
      </c>
      <c r="H19" s="22">
        <f>('2016-ÚČ'!J16+'2015-ÚČ'!J16+'2014-DE'!I16)/3</f>
        <v>4</v>
      </c>
      <c r="I19" s="149" t="str">
        <f t="shared" si="0"/>
        <v>E - NE</v>
      </c>
      <c r="J19" s="151" t="s">
        <v>302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163</v>
      </c>
      <c r="H20" s="22">
        <f>('2015-ÚČ'!J16+'2014-ÚČ'!J16+'2013-DE'!I16)/3</f>
        <v>4</v>
      </c>
      <c r="I20" s="149" t="str">
        <f t="shared" si="0"/>
        <v>E - NE</v>
      </c>
      <c r="J20" s="151" t="s">
        <v>303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328</v>
      </c>
      <c r="H21" s="22">
        <f>('2017-ÚČ'!J16+'2016-DE'!I16+'2015-DE'!I16)/3</f>
        <v>5</v>
      </c>
      <c r="I21" s="149" t="str">
        <f>IF(H21&lt;=6,$B$10,IF(H21&lt;=9,$B$9,IF(H21&lt;=14,$B$8,IF(H21&gt;22,$B$6,$B$7))))</f>
        <v>E - NE</v>
      </c>
      <c r="J21" s="151" t="s">
        <v>329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252</v>
      </c>
      <c r="H22" s="22">
        <f>('2016-ÚČ'!J16+'2015-DE'!I16+'2014-DE'!I16)/3</f>
        <v>5</v>
      </c>
      <c r="I22" s="149" t="str">
        <f t="shared" si="0"/>
        <v>E - NE</v>
      </c>
      <c r="J22" s="151" t="s">
        <v>304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164</v>
      </c>
      <c r="H23" s="22">
        <f>('2015-ÚČ'!J16+'2014-DE'!I16+'2013-DE'!I16)/3</f>
        <v>5</v>
      </c>
      <c r="I23" s="149" t="str">
        <f t="shared" si="0"/>
        <v>E - NE</v>
      </c>
      <c r="J23" s="151" t="s">
        <v>305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321</v>
      </c>
      <c r="H24" s="22">
        <f>('2017-ÚČ'!J16+'2016-DE'!I16)/2</f>
        <v>4.5</v>
      </c>
      <c r="I24" s="149" t="str">
        <f t="shared" si="0"/>
        <v>E - NE</v>
      </c>
      <c r="J24" s="151" t="s">
        <v>322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247</v>
      </c>
      <c r="H25" s="22">
        <f>('2016-ÚČ'!J16+'2015-DE'!I16)/2</f>
        <v>4.5</v>
      </c>
      <c r="I25" s="149" t="str">
        <f t="shared" si="0"/>
        <v>E - NE</v>
      </c>
      <c r="J25" s="151" t="s">
        <v>306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165</v>
      </c>
      <c r="H26" s="56">
        <f>('2015-ÚČ'!J16+'2014-DE'!I16)/2</f>
        <v>4.5</v>
      </c>
      <c r="I26" s="196" t="str">
        <f t="shared" si="0"/>
        <v>E - NE</v>
      </c>
      <c r="J26" s="195" t="s">
        <v>307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325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326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284</v>
      </c>
      <c r="D2" s="12"/>
      <c r="E2" s="164"/>
      <c r="F2" s="166"/>
      <c r="G2" s="13"/>
      <c r="H2" s="29" t="s">
        <v>253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308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285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286</v>
      </c>
      <c r="D2" s="12"/>
      <c r="E2" s="164"/>
      <c r="F2" s="166"/>
      <c r="G2" s="13"/>
      <c r="H2" s="29" t="s">
        <v>157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78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78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78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78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78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78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78"/>
      <c r="G15" s="24">
        <v>10</v>
      </c>
      <c r="H15" s="21" t="s">
        <v>150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78"/>
      <c r="G16" s="26" t="s">
        <v>54</v>
      </c>
      <c r="H16" s="27" t="s">
        <v>166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287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34" t="s">
        <v>30</v>
      </c>
      <c r="D30" s="18" t="s">
        <v>29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34" t="s">
        <v>31</v>
      </c>
      <c r="D31" s="18" t="s">
        <v>34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32</v>
      </c>
      <c r="D32" s="18" t="s">
        <v>33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34" t="s">
        <v>35</v>
      </c>
      <c r="D33" s="18" t="s">
        <v>36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34" t="s">
        <v>37</v>
      </c>
      <c r="D34" s="18" t="s">
        <v>38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34" t="s">
        <v>6</v>
      </c>
      <c r="D35" s="18" t="s">
        <v>39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34" t="s">
        <v>141</v>
      </c>
      <c r="D36" s="18" t="s">
        <v>140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5" t="s">
        <v>40</v>
      </c>
      <c r="D37" s="23" t="s">
        <v>41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34" t="s">
        <v>42</v>
      </c>
      <c r="D38" s="18" t="s">
        <v>43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34" t="s">
        <v>44</v>
      </c>
      <c r="D39" s="18" t="s">
        <v>45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36" t="s">
        <v>138</v>
      </c>
      <c r="D40" s="20" t="s">
        <v>139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288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151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289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290</v>
      </c>
      <c r="D2" s="12"/>
      <c r="E2" s="164"/>
      <c r="F2" s="166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0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((E7-'2012-ÚČ'!E6+E35)/'2012-ÚČ'!E6)*100</f>
        <v>#DIV/0!</v>
      </c>
      <c r="J15" s="25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135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196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127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128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81</v>
      </c>
      <c r="E20" s="168"/>
      <c r="F20" s="166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129</v>
      </c>
      <c r="E21" s="168"/>
      <c r="F21" s="166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130</v>
      </c>
      <c r="E22" s="168"/>
      <c r="F22" s="166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123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131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132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291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27" sqref="C27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292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169</v>
      </c>
      <c r="C6" s="128" t="s">
        <v>146</v>
      </c>
      <c r="D6" s="20" t="s">
        <v>147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32" sqref="B32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325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331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326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309</v>
      </c>
      <c r="C2" s="13"/>
      <c r="D2" s="171"/>
      <c r="E2" s="166"/>
      <c r="F2" s="13"/>
      <c r="G2" s="29" t="s">
        <v>253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308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postup</vt:lpstr>
      <vt:lpstr>2017-ÚČ</vt:lpstr>
      <vt:lpstr>2016-ÚČ</vt:lpstr>
      <vt:lpstr>2015-ÚČ</vt:lpstr>
      <vt:lpstr>2014-ÚČ</vt:lpstr>
      <vt:lpstr>2013-ÚČ</vt:lpstr>
      <vt:lpstr>2012-ÚČ</vt:lpstr>
      <vt:lpstr>2017-DE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2018-09-18T09:23:44Z</dcterms:modified>
</cp:coreProperties>
</file>