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115" windowHeight="11820" activeTab="0"/>
  </bookViews>
  <sheets>
    <sheet name="k 11.7.2016 " sheetId="1" r:id="rId1"/>
  </sheets>
  <definedNames/>
  <calcPr fullCalcOnLoad="1"/>
</workbook>
</file>

<file path=xl/sharedStrings.xml><?xml version="1.0" encoding="utf-8"?>
<sst xmlns="http://schemas.openxmlformats.org/spreadsheetml/2006/main" count="108" uniqueCount="34">
  <si>
    <t>Žně 2016 – postup sklizně dle krajů</t>
  </si>
  <si>
    <t xml:space="preserve">Stav ke dni: 11. červenec 2016     </t>
  </si>
  <si>
    <t>Pšenice ozimá</t>
  </si>
  <si>
    <t>Pšenice jarní</t>
  </si>
  <si>
    <t>Ječmen ozimý</t>
  </si>
  <si>
    <t>Ječmen jarní</t>
  </si>
  <si>
    <t>Žito</t>
  </si>
  <si>
    <t>Oves</t>
  </si>
  <si>
    <t>Tritikale</t>
  </si>
  <si>
    <t>Obiloviny celkem</t>
  </si>
  <si>
    <t>Řepka</t>
  </si>
  <si>
    <t>Praha a Středočeský kraj</t>
  </si>
  <si>
    <t>Celkově ke sklizni (ha)</t>
  </si>
  <si>
    <t>Sklizeno ke dni aktualizace (ha)</t>
  </si>
  <si>
    <t>Podíl sklizených ploch (%)</t>
  </si>
  <si>
    <t>Celkově sklizeno (t)</t>
  </si>
  <si>
    <t>Průměrný výnos (t/ha)</t>
  </si>
  <si>
    <t>Jihočeský kraj</t>
  </si>
  <si>
    <t>Královéhradecký kraj</t>
  </si>
  <si>
    <t>Karlovarský kraj</t>
  </si>
  <si>
    <t>Ústecký kraj</t>
  </si>
  <si>
    <t xml:space="preserve"> Liberecký kraj</t>
  </si>
  <si>
    <t>Plzeňský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</si>
  <si>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</si>
  <si>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</si>
  <si>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</si>
  <si>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</si>
  <si>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</si>
  <si>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</si>
  <si>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 xml:space="preserve">Poznámka: Obiloviny celkem nezahrnují kukuřici a ostatní obiloviny </t>
  </si>
  <si>
    <t>zdroj: SZIF</t>
  </si>
  <si>
    <t>Žně 2016 – postup sklizně</t>
  </si>
  <si>
    <t xml:space="preserve">   celá ČR</t>
  </si>
  <si>
    <t xml:space="preserve">Stav ke dni: 11. červenec 2016       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</si>
</sst>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double"/>
    </border>
    <border>
      <left/>
      <right style="medium"/>
      <top style="medium"/>
      <bottom style="double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double"/>
    </border>
    <border>
      <left/>
      <right style="medium"/>
      <top/>
      <bottom style="double"/>
    </border>
    <border>
      <left style="medium"/>
      <right/>
      <top style="double"/>
      <bottom style="medium"/>
    </border>
    <border>
      <left/>
      <right/>
      <top style="double"/>
      <bottom style="medium"/>
    </border>
    <border>
      <left/>
      <right style="medium"/>
      <top style="double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/>
      <top style="medium"/>
      <bottom style="double"/>
    </border>
    <border>
      <left/>
      <right/>
      <top style="medium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40" fillId="0" borderId="1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41" fillId="0" borderId="12" xfId="0" applyFont="1" applyBorder="1" applyAlignment="1">
      <alignment vertical="center" wrapText="1"/>
    </xf>
    <xf numFmtId="3" fontId="25" fillId="0" borderId="13" xfId="0" applyNumberFormat="1" applyFont="1" applyBorder="1" applyAlignment="1" applyProtection="1">
      <alignment horizontal="right" vertical="center" wrapText="1"/>
      <protection/>
    </xf>
    <xf numFmtId="3" fontId="25" fillId="0" borderId="14" xfId="0" applyNumberFormat="1" applyFont="1" applyBorder="1" applyAlignment="1" applyProtection="1">
      <alignment horizontal="right" vertical="center" wrapText="1"/>
      <protection/>
    </xf>
    <xf numFmtId="0" fontId="42" fillId="0" borderId="13" xfId="0" applyFont="1" applyBorder="1" applyAlignment="1">
      <alignment vertical="center" wrapText="1"/>
    </xf>
    <xf numFmtId="4" fontId="0" fillId="0" borderId="14" xfId="0" applyNumberFormat="1" applyFont="1" applyBorder="1" applyAlignment="1" applyProtection="1">
      <alignment horizontal="right" vertical="center" wrapText="1"/>
      <protection locked="0"/>
    </xf>
    <xf numFmtId="4" fontId="0" fillId="0" borderId="14" xfId="0" applyNumberFormat="1" applyFont="1" applyBorder="1" applyAlignment="1" applyProtection="1">
      <alignment horizontal="right" vertical="center"/>
      <protection locked="0"/>
    </xf>
    <xf numFmtId="0" fontId="41" fillId="0" borderId="13" xfId="0" applyFont="1" applyBorder="1" applyAlignment="1">
      <alignment vertical="center" wrapText="1"/>
    </xf>
    <xf numFmtId="2" fontId="25" fillId="0" borderId="14" xfId="0" applyNumberFormat="1" applyFont="1" applyBorder="1" applyAlignment="1">
      <alignment horizontal="right" vertical="center" wrapText="1"/>
    </xf>
    <xf numFmtId="0" fontId="42" fillId="33" borderId="13" xfId="0" applyFont="1" applyFill="1" applyBorder="1" applyAlignment="1">
      <alignment vertical="center" wrapText="1"/>
    </xf>
    <xf numFmtId="4" fontId="0" fillId="33" borderId="14" xfId="0" applyNumberFormat="1" applyFont="1" applyFill="1" applyBorder="1" applyAlignment="1" applyProtection="1">
      <alignment horizontal="right" vertical="center"/>
      <protection locked="0"/>
    </xf>
    <xf numFmtId="4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6" xfId="0" applyNumberFormat="1" applyFont="1" applyFill="1" applyBorder="1" applyAlignment="1" applyProtection="1">
      <alignment horizontal="right" vertical="center" wrapText="1"/>
      <protection locked="0"/>
    </xf>
    <xf numFmtId="4" fontId="0" fillId="33" borderId="17" xfId="0" applyNumberFormat="1" applyFont="1" applyFill="1" applyBorder="1" applyAlignment="1" applyProtection="1">
      <alignment horizontal="right" vertical="center"/>
      <protection locked="0"/>
    </xf>
    <xf numFmtId="0" fontId="41" fillId="34" borderId="13" xfId="0" applyFont="1" applyFill="1" applyBorder="1" applyAlignment="1">
      <alignment vertical="center" wrapText="1"/>
    </xf>
    <xf numFmtId="2" fontId="25" fillId="34" borderId="14" xfId="0" applyNumberFormat="1" applyFont="1" applyFill="1" applyBorder="1" applyAlignment="1">
      <alignment horizontal="right" vertical="center" wrapText="1"/>
    </xf>
    <xf numFmtId="0" fontId="41" fillId="34" borderId="16" xfId="0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2" fontId="0" fillId="0" borderId="14" xfId="0" applyNumberFormat="1" applyFont="1" applyBorder="1" applyAlignment="1" applyProtection="1">
      <alignment horizontal="right" vertical="center" wrapText="1"/>
      <protection locked="0"/>
    </xf>
    <xf numFmtId="2" fontId="0" fillId="0" borderId="14" xfId="0" applyNumberFormat="1" applyFont="1" applyBorder="1" applyAlignment="1" applyProtection="1">
      <alignment horizontal="right" vertical="center"/>
      <protection locked="0"/>
    </xf>
    <xf numFmtId="2" fontId="0" fillId="33" borderId="14" xfId="0" applyNumberFormat="1" applyFont="1" applyFill="1" applyBorder="1" applyAlignment="1" applyProtection="1">
      <alignment horizontal="right" vertical="center"/>
      <protection locked="0"/>
    </xf>
    <xf numFmtId="2" fontId="0" fillId="33" borderId="14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15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16" xfId="0" applyNumberFormat="1" applyFont="1" applyFill="1" applyBorder="1" applyAlignment="1" applyProtection="1">
      <alignment horizontal="right" vertical="center" wrapText="1"/>
      <protection locked="0"/>
    </xf>
    <xf numFmtId="2" fontId="0" fillId="33" borderId="17" xfId="0" applyNumberFormat="1" applyFont="1" applyFill="1" applyBorder="1" applyAlignment="1" applyProtection="1">
      <alignment horizontal="right" vertical="center"/>
      <protection locked="0"/>
    </xf>
    <xf numFmtId="0" fontId="41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1" fillId="0" borderId="13" xfId="0" applyFont="1" applyBorder="1" applyAlignment="1">
      <alignment vertical="center" wrapText="1"/>
    </xf>
    <xf numFmtId="0" fontId="42" fillId="33" borderId="13" xfId="0" applyFont="1" applyFill="1" applyBorder="1" applyAlignment="1">
      <alignment vertical="center" wrapText="1"/>
    </xf>
    <xf numFmtId="0" fontId="41" fillId="34" borderId="13" xfId="0" applyFont="1" applyFill="1" applyBorder="1" applyAlignment="1">
      <alignment vertical="center" wrapText="1"/>
    </xf>
    <xf numFmtId="0" fontId="42" fillId="0" borderId="0" xfId="0" applyFont="1" applyAlignment="1">
      <alignment vertical="center"/>
    </xf>
    <xf numFmtId="0" fontId="42" fillId="0" borderId="0" xfId="0" applyFont="1" applyAlignment="1">
      <alignment/>
    </xf>
    <xf numFmtId="0" fontId="41" fillId="0" borderId="0" xfId="0" applyFont="1" applyAlignment="1">
      <alignment vertical="center"/>
    </xf>
    <xf numFmtId="0" fontId="40" fillId="0" borderId="18" xfId="0" applyFont="1" applyBorder="1" applyAlignment="1">
      <alignment vertical="center" wrapText="1"/>
    </xf>
    <xf numFmtId="0" fontId="43" fillId="0" borderId="19" xfId="0" applyFont="1" applyBorder="1" applyAlignment="1">
      <alignment horizontal="center" vertical="center" wrapText="1"/>
    </xf>
    <xf numFmtId="0" fontId="44" fillId="0" borderId="19" xfId="0" applyFont="1" applyFill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12" xfId="0" applyFont="1" applyBorder="1" applyAlignment="1">
      <alignment vertical="center" wrapText="1"/>
    </xf>
    <xf numFmtId="4" fontId="44" fillId="0" borderId="13" xfId="0" applyNumberFormat="1" applyFont="1" applyBorder="1" applyAlignment="1">
      <alignment horizontal="right" vertical="center" wrapText="1"/>
    </xf>
    <xf numFmtId="0" fontId="43" fillId="0" borderId="13" xfId="0" applyFont="1" applyBorder="1" applyAlignment="1">
      <alignment vertical="center" wrapText="1"/>
    </xf>
    <xf numFmtId="4" fontId="44" fillId="0" borderId="14" xfId="0" applyNumberFormat="1" applyFont="1" applyBorder="1" applyAlignment="1">
      <alignment horizontal="right" vertical="center" wrapText="1"/>
    </xf>
    <xf numFmtId="0" fontId="44" fillId="0" borderId="0" xfId="0" applyFont="1" applyFill="1" applyBorder="1" applyAlignment="1">
      <alignment horizontal="right" vertical="center" wrapText="1"/>
    </xf>
    <xf numFmtId="0" fontId="44" fillId="0" borderId="13" xfId="0" applyFont="1" applyBorder="1" applyAlignment="1">
      <alignment vertical="center" wrapText="1"/>
    </xf>
    <xf numFmtId="2" fontId="44" fillId="0" borderId="14" xfId="0" applyNumberFormat="1" applyFont="1" applyBorder="1" applyAlignment="1">
      <alignment horizontal="right" vertical="center" wrapText="1"/>
    </xf>
    <xf numFmtId="0" fontId="43" fillId="35" borderId="13" xfId="0" applyFont="1" applyFill="1" applyBorder="1" applyAlignment="1">
      <alignment vertical="center" wrapText="1"/>
    </xf>
    <xf numFmtId="0" fontId="41" fillId="0" borderId="15" xfId="0" applyFont="1" applyBorder="1" applyAlignment="1">
      <alignment horizontal="center" vertical="center" wrapText="1"/>
    </xf>
    <xf numFmtId="0" fontId="45" fillId="9" borderId="20" xfId="0" applyFont="1" applyFill="1" applyBorder="1" applyAlignment="1">
      <alignment vertical="center" wrapText="1"/>
    </xf>
    <xf numFmtId="0" fontId="45" fillId="9" borderId="21" xfId="0" applyFont="1" applyFill="1" applyBorder="1" applyAlignment="1">
      <alignment vertical="center" wrapText="1"/>
    </xf>
    <xf numFmtId="0" fontId="45" fillId="9" borderId="22" xfId="0" applyFont="1" applyFill="1" applyBorder="1" applyAlignment="1">
      <alignment vertical="center" wrapText="1"/>
    </xf>
    <xf numFmtId="0" fontId="45" fillId="9" borderId="23" xfId="0" applyFont="1" applyFill="1" applyBorder="1" applyAlignment="1">
      <alignment vertical="center" wrapText="1"/>
    </xf>
    <xf numFmtId="0" fontId="45" fillId="9" borderId="24" xfId="0" applyFont="1" applyFill="1" applyBorder="1" applyAlignment="1">
      <alignment vertical="center" wrapText="1"/>
    </xf>
    <xf numFmtId="0" fontId="45" fillId="9" borderId="17" xfId="0" applyFont="1" applyFill="1" applyBorder="1" applyAlignment="1">
      <alignment vertical="center" wrapText="1"/>
    </xf>
    <xf numFmtId="0" fontId="45" fillId="9" borderId="12" xfId="0" applyFont="1" applyFill="1" applyBorder="1" applyAlignment="1">
      <alignment vertical="center" wrapText="1"/>
    </xf>
    <xf numFmtId="0" fontId="45" fillId="9" borderId="15" xfId="0" applyFont="1" applyFill="1" applyBorder="1" applyAlignment="1">
      <alignment vertical="center" wrapText="1"/>
    </xf>
    <xf numFmtId="0" fontId="45" fillId="9" borderId="14" xfId="0" applyFont="1" applyFill="1" applyBorder="1" applyAlignment="1">
      <alignment vertical="center" wrapText="1"/>
    </xf>
    <xf numFmtId="0" fontId="41" fillId="0" borderId="25" xfId="0" applyFont="1" applyBorder="1" applyAlignment="1">
      <alignment horizontal="center" vertical="center" wrapText="1"/>
    </xf>
    <xf numFmtId="0" fontId="41" fillId="0" borderId="26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3"/>
  <sheetViews>
    <sheetView tabSelected="1" zoomScalePageLayoutView="0" workbookViewId="0" topLeftCell="A1">
      <selection activeCell="I20" sqref="I20"/>
    </sheetView>
  </sheetViews>
  <sheetFormatPr defaultColWidth="9.140625" defaultRowHeight="15"/>
  <cols>
    <col min="1" max="1" width="34.421875" style="0" customWidth="1"/>
    <col min="2" max="10" width="12.7109375" style="0" customWidth="1"/>
    <col min="12" max="12" width="11.421875" style="0" bestFit="1" customWidth="1"/>
  </cols>
  <sheetData>
    <row r="1" spans="1:10" ht="32.25" customHeight="1" thickBo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</row>
    <row r="2" spans="1:10" ht="30.75" thickBot="1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3" t="s">
        <v>9</v>
      </c>
      <c r="J2" s="4" t="s">
        <v>10</v>
      </c>
    </row>
    <row r="3" spans="1:11" ht="17.25" thickBot="1" thickTop="1">
      <c r="A3" s="52" t="s">
        <v>11</v>
      </c>
      <c r="B3" s="53"/>
      <c r="C3" s="53"/>
      <c r="D3" s="53"/>
      <c r="E3" s="53"/>
      <c r="F3" s="53"/>
      <c r="G3" s="53"/>
      <c r="H3" s="53"/>
      <c r="I3" s="53"/>
      <c r="J3" s="54"/>
      <c r="K3" s="5"/>
    </row>
    <row r="4" spans="1:11" ht="19.5" customHeight="1" thickBot="1">
      <c r="A4" s="6" t="s">
        <v>12</v>
      </c>
      <c r="B4" s="7">
        <v>174295</v>
      </c>
      <c r="C4" s="8">
        <v>8627</v>
      </c>
      <c r="D4" s="8">
        <v>21581</v>
      </c>
      <c r="E4" s="8">
        <v>44828</v>
      </c>
      <c r="F4" s="8">
        <v>3172</v>
      </c>
      <c r="G4" s="8">
        <v>5183</v>
      </c>
      <c r="H4" s="8">
        <v>5037</v>
      </c>
      <c r="I4" s="8">
        <f>B4+C4+D4+E4+F4+G4+H4</f>
        <v>262723</v>
      </c>
      <c r="J4" s="8">
        <v>85852</v>
      </c>
      <c r="K4" s="5"/>
    </row>
    <row r="5" spans="1:11" ht="19.5" customHeight="1" thickBot="1">
      <c r="A5" s="9" t="s">
        <v>13</v>
      </c>
      <c r="B5" s="10">
        <v>0</v>
      </c>
      <c r="C5" s="10">
        <v>0</v>
      </c>
      <c r="D5" s="10">
        <v>1700</v>
      </c>
      <c r="E5" s="10">
        <v>0</v>
      </c>
      <c r="F5" s="10">
        <v>0</v>
      </c>
      <c r="G5" s="10">
        <v>0</v>
      </c>
      <c r="H5" s="10">
        <v>0</v>
      </c>
      <c r="I5" s="10">
        <f>B5+C5+D5+E5+F5+G5+H5</f>
        <v>1700</v>
      </c>
      <c r="J5" s="11">
        <v>0</v>
      </c>
      <c r="K5" s="5"/>
    </row>
    <row r="6" spans="1:11" ht="19.5" customHeight="1" thickBot="1">
      <c r="A6" s="12" t="s">
        <v>14</v>
      </c>
      <c r="B6" s="13">
        <f>(B5/B4)*100</f>
        <v>0</v>
      </c>
      <c r="C6" s="13">
        <f aca="true" t="shared" si="0" ref="C6:J6">(C5/C4)*100</f>
        <v>0</v>
      </c>
      <c r="D6" s="13">
        <f t="shared" si="0"/>
        <v>7.877299476391269</v>
      </c>
      <c r="E6" s="13">
        <f t="shared" si="0"/>
        <v>0</v>
      </c>
      <c r="F6" s="13">
        <f t="shared" si="0"/>
        <v>0</v>
      </c>
      <c r="G6" s="13">
        <f t="shared" si="0"/>
        <v>0</v>
      </c>
      <c r="H6" s="13">
        <f t="shared" si="0"/>
        <v>0</v>
      </c>
      <c r="I6" s="13">
        <f t="shared" si="0"/>
        <v>0.6470693468025259</v>
      </c>
      <c r="J6" s="13">
        <f t="shared" si="0"/>
        <v>0</v>
      </c>
      <c r="K6" s="5"/>
    </row>
    <row r="7" spans="1:11" ht="19.5" customHeight="1" thickBot="1">
      <c r="A7" s="14" t="s">
        <v>15</v>
      </c>
      <c r="B7" s="15">
        <v>0</v>
      </c>
      <c r="C7" s="16">
        <v>0</v>
      </c>
      <c r="D7" s="16">
        <v>12240</v>
      </c>
      <c r="E7" s="16">
        <v>0</v>
      </c>
      <c r="F7" s="16">
        <v>0</v>
      </c>
      <c r="G7" s="16">
        <v>0</v>
      </c>
      <c r="H7" s="17">
        <v>0</v>
      </c>
      <c r="I7" s="18">
        <f>B7+C7+D7+E7+F7+G7+H7</f>
        <v>12240</v>
      </c>
      <c r="J7" s="19">
        <v>0</v>
      </c>
      <c r="K7" s="5"/>
    </row>
    <row r="8" spans="1:11" ht="19.5" customHeight="1" thickBot="1">
      <c r="A8" s="20" t="s">
        <v>16</v>
      </c>
      <c r="B8" s="21">
        <v>0</v>
      </c>
      <c r="C8" s="21">
        <v>0</v>
      </c>
      <c r="D8" s="21">
        <f>D7/D5</f>
        <v>7.2</v>
      </c>
      <c r="E8" s="21">
        <v>0</v>
      </c>
      <c r="F8" s="21">
        <v>0</v>
      </c>
      <c r="G8" s="21">
        <v>0</v>
      </c>
      <c r="H8" s="21">
        <v>0</v>
      </c>
      <c r="I8" s="21">
        <f>I7/I5</f>
        <v>7.2</v>
      </c>
      <c r="J8" s="21">
        <v>0</v>
      </c>
      <c r="K8" s="5"/>
    </row>
    <row r="9" spans="1:10" ht="19.5" customHeight="1" thickBot="1">
      <c r="A9" s="55" t="s">
        <v>17</v>
      </c>
      <c r="B9" s="56"/>
      <c r="C9" s="56"/>
      <c r="D9" s="56"/>
      <c r="E9" s="56"/>
      <c r="F9" s="56"/>
      <c r="G9" s="56"/>
      <c r="H9" s="56"/>
      <c r="I9" s="56"/>
      <c r="J9" s="57"/>
    </row>
    <row r="10" spans="1:10" ht="19.5" customHeight="1" thickBot="1">
      <c r="A10" s="6" t="s">
        <v>12</v>
      </c>
      <c r="B10" s="7">
        <v>74732</v>
      </c>
      <c r="C10" s="8">
        <v>2092</v>
      </c>
      <c r="D10" s="8">
        <v>16498</v>
      </c>
      <c r="E10" s="8">
        <v>15599</v>
      </c>
      <c r="F10" s="8">
        <v>3287</v>
      </c>
      <c r="G10" s="8">
        <v>8340</v>
      </c>
      <c r="H10" s="8">
        <v>8136</v>
      </c>
      <c r="I10" s="8">
        <f>B10+C10+D10+E10+F10+G10+H10</f>
        <v>128684</v>
      </c>
      <c r="J10" s="8">
        <v>43267</v>
      </c>
    </row>
    <row r="11" spans="1:10" ht="19.5" customHeight="1" thickBot="1">
      <c r="A11" s="9" t="s">
        <v>13</v>
      </c>
      <c r="B11" s="10">
        <v>0</v>
      </c>
      <c r="C11" s="10">
        <v>0</v>
      </c>
      <c r="D11" s="10">
        <v>6592</v>
      </c>
      <c r="E11" s="10">
        <v>0</v>
      </c>
      <c r="F11" s="10">
        <v>0</v>
      </c>
      <c r="G11" s="10">
        <v>0</v>
      </c>
      <c r="H11" s="10">
        <v>0</v>
      </c>
      <c r="I11" s="10">
        <f>B11+C11+D11+E11+F11+G11+H11</f>
        <v>6592</v>
      </c>
      <c r="J11" s="11">
        <v>0</v>
      </c>
    </row>
    <row r="12" spans="1:10" ht="19.5" customHeight="1" thickBot="1">
      <c r="A12" s="12" t="s">
        <v>14</v>
      </c>
      <c r="B12" s="13">
        <f>(B11/B10)*100</f>
        <v>0</v>
      </c>
      <c r="C12" s="13">
        <f aca="true" t="shared" si="1" ref="C12:J12">(C11/C10)*100</f>
        <v>0</v>
      </c>
      <c r="D12" s="13">
        <f t="shared" si="1"/>
        <v>39.95635834646624</v>
      </c>
      <c r="E12" s="13">
        <f t="shared" si="1"/>
        <v>0</v>
      </c>
      <c r="F12" s="13">
        <f t="shared" si="1"/>
        <v>0</v>
      </c>
      <c r="G12" s="13">
        <f t="shared" si="1"/>
        <v>0</v>
      </c>
      <c r="H12" s="13">
        <f t="shared" si="1"/>
        <v>0</v>
      </c>
      <c r="I12" s="13">
        <f t="shared" si="1"/>
        <v>5.122625967486245</v>
      </c>
      <c r="J12" s="13">
        <f t="shared" si="1"/>
        <v>0</v>
      </c>
    </row>
    <row r="13" spans="1:10" ht="19.5" customHeight="1" thickBot="1">
      <c r="A13" s="14" t="s">
        <v>15</v>
      </c>
      <c r="B13" s="15">
        <v>0</v>
      </c>
      <c r="C13" s="16">
        <v>0</v>
      </c>
      <c r="D13" s="16">
        <v>37584</v>
      </c>
      <c r="E13" s="16">
        <v>0</v>
      </c>
      <c r="F13" s="16">
        <v>0</v>
      </c>
      <c r="G13" s="16">
        <v>0</v>
      </c>
      <c r="H13" s="17">
        <v>0</v>
      </c>
      <c r="I13" s="18">
        <f>B13+C13+D13+E13+F13+G13+H13</f>
        <v>37584</v>
      </c>
      <c r="J13" s="19">
        <v>0</v>
      </c>
    </row>
    <row r="14" spans="1:10" ht="19.5" customHeight="1" thickBot="1">
      <c r="A14" s="20" t="s">
        <v>16</v>
      </c>
      <c r="B14" s="21">
        <v>0</v>
      </c>
      <c r="C14" s="21">
        <v>0</v>
      </c>
      <c r="D14" s="21">
        <f>D13/D11</f>
        <v>5.701456310679611</v>
      </c>
      <c r="E14" s="21">
        <v>0</v>
      </c>
      <c r="F14" s="21">
        <v>0</v>
      </c>
      <c r="G14" s="21">
        <v>0</v>
      </c>
      <c r="H14" s="21">
        <v>0</v>
      </c>
      <c r="I14" s="21">
        <f>I13/I11</f>
        <v>5.701456310679611</v>
      </c>
      <c r="J14" s="21">
        <v>0</v>
      </c>
    </row>
    <row r="15" spans="1:10" ht="19.5" customHeight="1" thickBot="1">
      <c r="A15" s="55" t="s">
        <v>18</v>
      </c>
      <c r="B15" s="56"/>
      <c r="C15" s="56"/>
      <c r="D15" s="56"/>
      <c r="E15" s="56"/>
      <c r="F15" s="56"/>
      <c r="G15" s="56"/>
      <c r="H15" s="56"/>
      <c r="I15" s="56"/>
      <c r="J15" s="57"/>
    </row>
    <row r="16" spans="1:10" ht="19.5" customHeight="1" thickBot="1">
      <c r="A16" s="6" t="s">
        <v>12</v>
      </c>
      <c r="B16" s="7">
        <v>55062</v>
      </c>
      <c r="C16" s="8">
        <v>2103</v>
      </c>
      <c r="D16" s="8">
        <v>7068</v>
      </c>
      <c r="E16" s="8">
        <v>7253</v>
      </c>
      <c r="F16" s="8">
        <v>1837</v>
      </c>
      <c r="G16" s="8">
        <v>2220</v>
      </c>
      <c r="H16" s="8">
        <v>3514</v>
      </c>
      <c r="I16" s="8">
        <f>B16+C16+D16+E16+F16+G16+H16</f>
        <v>79057</v>
      </c>
      <c r="J16" s="8">
        <v>23527</v>
      </c>
    </row>
    <row r="17" spans="1:10" ht="19.5" customHeight="1" thickBot="1">
      <c r="A17" s="9" t="s">
        <v>13</v>
      </c>
      <c r="B17" s="10">
        <v>0</v>
      </c>
      <c r="C17" s="10">
        <v>0</v>
      </c>
      <c r="D17" s="10">
        <v>1801</v>
      </c>
      <c r="E17" s="10">
        <v>0</v>
      </c>
      <c r="F17" s="10">
        <v>0</v>
      </c>
      <c r="G17" s="10">
        <v>0</v>
      </c>
      <c r="H17" s="10">
        <v>0</v>
      </c>
      <c r="I17" s="10">
        <f>B17+C17+D17+E17+F17+G17+H17</f>
        <v>1801</v>
      </c>
      <c r="J17" s="11">
        <v>0</v>
      </c>
    </row>
    <row r="18" spans="1:10" ht="19.5" customHeight="1" thickBot="1">
      <c r="A18" s="12" t="s">
        <v>14</v>
      </c>
      <c r="B18" s="13">
        <f>(B17/B16)*100</f>
        <v>0</v>
      </c>
      <c r="C18" s="13">
        <f aca="true" t="shared" si="2" ref="C18:J18">(C17/C16)*100</f>
        <v>0</v>
      </c>
      <c r="D18" s="13">
        <f t="shared" si="2"/>
        <v>25.481041312959817</v>
      </c>
      <c r="E18" s="13">
        <f t="shared" si="2"/>
        <v>0</v>
      </c>
      <c r="F18" s="13">
        <f t="shared" si="2"/>
        <v>0</v>
      </c>
      <c r="G18" s="13">
        <f t="shared" si="2"/>
        <v>0</v>
      </c>
      <c r="H18" s="13">
        <f t="shared" si="2"/>
        <v>0</v>
      </c>
      <c r="I18" s="13">
        <f t="shared" si="2"/>
        <v>2.278103140771848</v>
      </c>
      <c r="J18" s="13">
        <f t="shared" si="2"/>
        <v>0</v>
      </c>
    </row>
    <row r="19" spans="1:10" ht="19.5" customHeight="1" thickBot="1">
      <c r="A19" s="14" t="s">
        <v>15</v>
      </c>
      <c r="B19" s="15">
        <v>0</v>
      </c>
      <c r="C19" s="16">
        <v>0</v>
      </c>
      <c r="D19" s="16">
        <v>11497</v>
      </c>
      <c r="E19" s="16">
        <v>0</v>
      </c>
      <c r="F19" s="16">
        <v>0</v>
      </c>
      <c r="G19" s="16">
        <v>0</v>
      </c>
      <c r="H19" s="17">
        <v>0</v>
      </c>
      <c r="I19" s="18">
        <f>B19+C19+D19+E19+F19+G19+H19</f>
        <v>11497</v>
      </c>
      <c r="J19" s="19">
        <v>0</v>
      </c>
    </row>
    <row r="20" spans="1:12" ht="19.5" customHeight="1" thickBot="1">
      <c r="A20" s="22" t="s">
        <v>16</v>
      </c>
      <c r="B20" s="21">
        <v>0</v>
      </c>
      <c r="C20" s="21">
        <v>0</v>
      </c>
      <c r="D20" s="21">
        <f>D19/D17</f>
        <v>6.383675735702387</v>
      </c>
      <c r="E20" s="21">
        <v>0</v>
      </c>
      <c r="F20" s="21">
        <v>0</v>
      </c>
      <c r="G20" s="21">
        <v>0</v>
      </c>
      <c r="H20" s="21">
        <v>0</v>
      </c>
      <c r="I20" s="21">
        <f>I19/I17</f>
        <v>6.383675735702387</v>
      </c>
      <c r="J20" s="21">
        <v>0</v>
      </c>
      <c r="L20" s="23"/>
    </row>
    <row r="21" spans="1:10" ht="19.5" customHeight="1" thickBot="1">
      <c r="A21" s="58" t="s">
        <v>19</v>
      </c>
      <c r="B21" s="59"/>
      <c r="C21" s="59"/>
      <c r="D21" s="59"/>
      <c r="E21" s="59"/>
      <c r="F21" s="59"/>
      <c r="G21" s="59"/>
      <c r="H21" s="59"/>
      <c r="I21" s="59"/>
      <c r="J21" s="60"/>
    </row>
    <row r="22" spans="1:10" ht="19.5" customHeight="1" thickBot="1">
      <c r="A22" s="6" t="s">
        <v>12</v>
      </c>
      <c r="B22" s="7">
        <v>11157</v>
      </c>
      <c r="C22" s="8">
        <v>186</v>
      </c>
      <c r="D22" s="8">
        <v>1732</v>
      </c>
      <c r="E22" s="8">
        <v>2442</v>
      </c>
      <c r="F22" s="8">
        <v>1181</v>
      </c>
      <c r="G22" s="8">
        <v>1338</v>
      </c>
      <c r="H22" s="8">
        <v>1440</v>
      </c>
      <c r="I22" s="8">
        <f>B22+C22+D22+E22+F22+G22+H22</f>
        <v>19476</v>
      </c>
      <c r="J22" s="8">
        <v>6477</v>
      </c>
    </row>
    <row r="23" spans="1:10" ht="19.5" customHeight="1" thickBot="1">
      <c r="A23" s="9" t="s">
        <v>13</v>
      </c>
      <c r="B23" s="24">
        <v>0</v>
      </c>
      <c r="C23" s="24">
        <v>0</v>
      </c>
      <c r="D23" s="24">
        <v>0</v>
      </c>
      <c r="E23" s="24">
        <v>0</v>
      </c>
      <c r="F23" s="24">
        <v>0</v>
      </c>
      <c r="G23" s="24">
        <v>0</v>
      </c>
      <c r="H23" s="24">
        <v>0</v>
      </c>
      <c r="I23" s="24">
        <v>0</v>
      </c>
      <c r="J23" s="25">
        <v>0</v>
      </c>
    </row>
    <row r="24" spans="1:10" ht="19.5" customHeight="1" thickBot="1">
      <c r="A24" s="12" t="s">
        <v>14</v>
      </c>
      <c r="B24" s="13">
        <f>(B23/B22)*100</f>
        <v>0</v>
      </c>
      <c r="C24" s="13">
        <f aca="true" t="shared" si="3" ref="C24:J24">(C23/C22)*100</f>
        <v>0</v>
      </c>
      <c r="D24" s="13">
        <f t="shared" si="3"/>
        <v>0</v>
      </c>
      <c r="E24" s="13">
        <f t="shared" si="3"/>
        <v>0</v>
      </c>
      <c r="F24" s="13">
        <f t="shared" si="3"/>
        <v>0</v>
      </c>
      <c r="G24" s="13">
        <f t="shared" si="3"/>
        <v>0</v>
      </c>
      <c r="H24" s="13">
        <f t="shared" si="3"/>
        <v>0</v>
      </c>
      <c r="I24" s="13">
        <f t="shared" si="3"/>
        <v>0</v>
      </c>
      <c r="J24" s="13">
        <f t="shared" si="3"/>
        <v>0</v>
      </c>
    </row>
    <row r="25" spans="1:10" ht="19.5" customHeight="1" thickBot="1">
      <c r="A25" s="14" t="s">
        <v>15</v>
      </c>
      <c r="B25" s="26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8">
        <v>0</v>
      </c>
      <c r="I25" s="29">
        <f>B25+C25+D25+E25+F25+G25+H25</f>
        <v>0</v>
      </c>
      <c r="J25" s="30">
        <v>0</v>
      </c>
    </row>
    <row r="26" spans="1:10" ht="19.5" customHeight="1" thickBot="1">
      <c r="A26" s="20" t="s">
        <v>16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</row>
    <row r="27" spans="1:10" ht="19.5" customHeight="1" thickBot="1">
      <c r="A27" s="55" t="s">
        <v>20</v>
      </c>
      <c r="B27" s="56"/>
      <c r="C27" s="56"/>
      <c r="D27" s="56"/>
      <c r="E27" s="56"/>
      <c r="F27" s="56"/>
      <c r="G27" s="56"/>
      <c r="H27" s="56"/>
      <c r="I27" s="56"/>
      <c r="J27" s="57"/>
    </row>
    <row r="28" spans="1:10" ht="19.5" customHeight="1" thickBot="1">
      <c r="A28" s="6" t="s">
        <v>12</v>
      </c>
      <c r="B28" s="7">
        <v>63677</v>
      </c>
      <c r="C28" s="8">
        <v>2921</v>
      </c>
      <c r="D28" s="8">
        <v>4679</v>
      </c>
      <c r="E28" s="8">
        <v>14626</v>
      </c>
      <c r="F28" s="8">
        <v>1026</v>
      </c>
      <c r="G28" s="8">
        <v>1091</v>
      </c>
      <c r="H28" s="8">
        <v>665</v>
      </c>
      <c r="I28" s="8">
        <f>B28+C28+D28+E28+F28+G28+H28</f>
        <v>88685</v>
      </c>
      <c r="J28" s="8">
        <v>24001</v>
      </c>
    </row>
    <row r="29" spans="1:10" ht="19.5" customHeight="1" thickBot="1">
      <c r="A29" s="9" t="s">
        <v>13</v>
      </c>
      <c r="B29" s="10">
        <v>0</v>
      </c>
      <c r="C29" s="10">
        <v>0</v>
      </c>
      <c r="D29" s="10">
        <v>2413</v>
      </c>
      <c r="E29" s="10">
        <v>0</v>
      </c>
      <c r="F29" s="10">
        <v>0</v>
      </c>
      <c r="G29" s="10">
        <v>0</v>
      </c>
      <c r="H29" s="10">
        <v>0</v>
      </c>
      <c r="I29" s="10">
        <f>B29+C29+D29+E29+F29+G29+H29</f>
        <v>2413</v>
      </c>
      <c r="J29" s="11">
        <v>0</v>
      </c>
    </row>
    <row r="30" spans="1:10" ht="19.5" customHeight="1" thickBot="1">
      <c r="A30" s="12" t="s">
        <v>14</v>
      </c>
      <c r="B30" s="13">
        <f>(B29/B28)*100</f>
        <v>0</v>
      </c>
      <c r="C30" s="13">
        <f aca="true" t="shared" si="4" ref="C30:J30">(C29/C28)*100</f>
        <v>0</v>
      </c>
      <c r="D30" s="13">
        <f t="shared" si="4"/>
        <v>51.5708484718957</v>
      </c>
      <c r="E30" s="13">
        <f t="shared" si="4"/>
        <v>0</v>
      </c>
      <c r="F30" s="13">
        <f t="shared" si="4"/>
        <v>0</v>
      </c>
      <c r="G30" s="13">
        <f t="shared" si="4"/>
        <v>0</v>
      </c>
      <c r="H30" s="13">
        <f t="shared" si="4"/>
        <v>0</v>
      </c>
      <c r="I30" s="13">
        <f t="shared" si="4"/>
        <v>2.7208659863562046</v>
      </c>
      <c r="J30" s="13">
        <f t="shared" si="4"/>
        <v>0</v>
      </c>
    </row>
    <row r="31" spans="1:10" ht="19.5" customHeight="1" thickBot="1">
      <c r="A31" s="14" t="s">
        <v>15</v>
      </c>
      <c r="B31" s="15">
        <v>0</v>
      </c>
      <c r="C31" s="16">
        <v>0</v>
      </c>
      <c r="D31" s="16">
        <v>14236</v>
      </c>
      <c r="E31" s="16">
        <v>0</v>
      </c>
      <c r="F31" s="16">
        <v>0</v>
      </c>
      <c r="G31" s="16">
        <v>0</v>
      </c>
      <c r="H31" s="17">
        <v>0</v>
      </c>
      <c r="I31" s="18">
        <f>B31+C31+D31+E31+F31+G31+H31</f>
        <v>14236</v>
      </c>
      <c r="J31" s="19">
        <v>0</v>
      </c>
    </row>
    <row r="32" spans="1:10" ht="19.5" customHeight="1" thickBot="1">
      <c r="A32" s="20" t="s">
        <v>16</v>
      </c>
      <c r="B32" s="21">
        <v>0</v>
      </c>
      <c r="C32" s="21">
        <v>0</v>
      </c>
      <c r="D32" s="21">
        <f>D31/D29</f>
        <v>5.899709904682967</v>
      </c>
      <c r="E32" s="21">
        <v>0</v>
      </c>
      <c r="F32" s="21">
        <v>0</v>
      </c>
      <c r="G32" s="21">
        <v>0</v>
      </c>
      <c r="H32" s="21">
        <v>0</v>
      </c>
      <c r="I32" s="21">
        <f>I31/I29</f>
        <v>5.899709904682967</v>
      </c>
      <c r="J32" s="21">
        <v>0</v>
      </c>
    </row>
    <row r="33" spans="1:10" ht="19.5" customHeight="1" thickBot="1">
      <c r="A33" s="55" t="s">
        <v>21</v>
      </c>
      <c r="B33" s="56"/>
      <c r="C33" s="56"/>
      <c r="D33" s="56"/>
      <c r="E33" s="56"/>
      <c r="F33" s="56"/>
      <c r="G33" s="56"/>
      <c r="H33" s="56"/>
      <c r="I33" s="56"/>
      <c r="J33" s="57"/>
    </row>
    <row r="34" spans="1:10" ht="19.5" customHeight="1" thickBot="1">
      <c r="A34" s="6" t="s">
        <v>12</v>
      </c>
      <c r="B34" s="7">
        <v>11355</v>
      </c>
      <c r="C34" s="8">
        <v>960</v>
      </c>
      <c r="D34" s="8">
        <v>1656</v>
      </c>
      <c r="E34" s="8">
        <v>2629</v>
      </c>
      <c r="F34" s="8">
        <v>690</v>
      </c>
      <c r="G34" s="8">
        <v>1301</v>
      </c>
      <c r="H34" s="8">
        <v>1516</v>
      </c>
      <c r="I34" s="8">
        <f>B34+C34+D34+E34+F34+G34+H34</f>
        <v>20107</v>
      </c>
      <c r="J34" s="8">
        <v>5972</v>
      </c>
    </row>
    <row r="35" spans="1:10" ht="19.5" customHeight="1" thickBot="1">
      <c r="A35" s="9" t="s">
        <v>13</v>
      </c>
      <c r="B35" s="24">
        <v>0</v>
      </c>
      <c r="C35" s="24">
        <v>0</v>
      </c>
      <c r="D35" s="24">
        <v>181</v>
      </c>
      <c r="E35" s="24">
        <v>0</v>
      </c>
      <c r="F35" s="24">
        <v>0</v>
      </c>
      <c r="G35" s="24">
        <v>0</v>
      </c>
      <c r="H35" s="24">
        <v>0</v>
      </c>
      <c r="I35" s="24">
        <f>B35+C35+D35+E35+F35+G35+H35</f>
        <v>181</v>
      </c>
      <c r="J35" s="25">
        <v>0</v>
      </c>
    </row>
    <row r="36" spans="1:10" ht="19.5" customHeight="1" thickBot="1">
      <c r="A36" s="12" t="s">
        <v>14</v>
      </c>
      <c r="B36" s="13">
        <f>(B35/B34)*100</f>
        <v>0</v>
      </c>
      <c r="C36" s="13">
        <f aca="true" t="shared" si="5" ref="C36:J36">(C35/C34)*100</f>
        <v>0</v>
      </c>
      <c r="D36" s="13">
        <f t="shared" si="5"/>
        <v>10.929951690821255</v>
      </c>
      <c r="E36" s="13">
        <f t="shared" si="5"/>
        <v>0</v>
      </c>
      <c r="F36" s="13">
        <f t="shared" si="5"/>
        <v>0</v>
      </c>
      <c r="G36" s="13">
        <f t="shared" si="5"/>
        <v>0</v>
      </c>
      <c r="H36" s="13">
        <f t="shared" si="5"/>
        <v>0</v>
      </c>
      <c r="I36" s="13">
        <f t="shared" si="5"/>
        <v>0.9001840155169841</v>
      </c>
      <c r="J36" s="13">
        <f t="shared" si="5"/>
        <v>0</v>
      </c>
    </row>
    <row r="37" spans="1:10" ht="19.5" customHeight="1" thickBot="1">
      <c r="A37" s="14" t="s">
        <v>15</v>
      </c>
      <c r="B37" s="26">
        <v>0</v>
      </c>
      <c r="C37" s="27">
        <v>0</v>
      </c>
      <c r="D37" s="27">
        <v>1132.8</v>
      </c>
      <c r="E37" s="27">
        <v>0</v>
      </c>
      <c r="F37" s="27">
        <v>0</v>
      </c>
      <c r="G37" s="27">
        <v>0</v>
      </c>
      <c r="H37" s="28">
        <v>0</v>
      </c>
      <c r="I37" s="29">
        <f>B37+C37+D37+E37+F37+G37+H37</f>
        <v>1132.8</v>
      </c>
      <c r="J37" s="30">
        <v>0</v>
      </c>
    </row>
    <row r="38" spans="1:10" ht="19.5" customHeight="1" thickBot="1">
      <c r="A38" s="20" t="s">
        <v>16</v>
      </c>
      <c r="B38" s="21">
        <v>0</v>
      </c>
      <c r="C38" s="21">
        <v>0</v>
      </c>
      <c r="D38" s="21">
        <f>D37/D35</f>
        <v>6.258563535911602</v>
      </c>
      <c r="E38" s="21">
        <v>0</v>
      </c>
      <c r="F38" s="21">
        <v>0</v>
      </c>
      <c r="G38" s="21">
        <v>0</v>
      </c>
      <c r="H38" s="21">
        <v>0</v>
      </c>
      <c r="I38" s="21">
        <f>I37/I35</f>
        <v>6.258563535911602</v>
      </c>
      <c r="J38" s="21">
        <v>0</v>
      </c>
    </row>
    <row r="39" spans="1:10" ht="19.5" customHeight="1" thickBot="1">
      <c r="A39" s="55" t="s">
        <v>22</v>
      </c>
      <c r="B39" s="56"/>
      <c r="C39" s="56"/>
      <c r="D39" s="56"/>
      <c r="E39" s="56"/>
      <c r="F39" s="56"/>
      <c r="G39" s="56"/>
      <c r="H39" s="56"/>
      <c r="I39" s="56"/>
      <c r="J39" s="57"/>
    </row>
    <row r="40" spans="1:10" ht="19.5" customHeight="1" thickBot="1">
      <c r="A40" s="6" t="s">
        <v>12</v>
      </c>
      <c r="B40" s="7">
        <v>57389</v>
      </c>
      <c r="C40" s="8">
        <v>2053</v>
      </c>
      <c r="D40" s="8">
        <v>16782</v>
      </c>
      <c r="E40" s="8">
        <v>10160</v>
      </c>
      <c r="F40" s="8">
        <v>1882</v>
      </c>
      <c r="G40" s="8">
        <v>5606</v>
      </c>
      <c r="H40" s="8">
        <v>5120</v>
      </c>
      <c r="I40" s="8">
        <f>B40+C40+D40+E40+F40+G40+H40</f>
        <v>98992</v>
      </c>
      <c r="J40" s="8">
        <v>31281</v>
      </c>
    </row>
    <row r="41" spans="1:10" ht="19.5" customHeight="1" thickBot="1">
      <c r="A41" s="9" t="s">
        <v>13</v>
      </c>
      <c r="B41" s="10">
        <v>0</v>
      </c>
      <c r="C41" s="10">
        <v>0</v>
      </c>
      <c r="D41" s="10">
        <v>3122.5</v>
      </c>
      <c r="E41" s="10">
        <v>0</v>
      </c>
      <c r="F41" s="10">
        <v>47.95</v>
      </c>
      <c r="G41" s="10">
        <v>0</v>
      </c>
      <c r="H41" s="10">
        <v>0</v>
      </c>
      <c r="I41" s="10">
        <f>B41+C41+D41+E41+F41+G41+H41</f>
        <v>3170.45</v>
      </c>
      <c r="J41" s="11">
        <v>0</v>
      </c>
    </row>
    <row r="42" spans="1:10" ht="19.5" customHeight="1" thickBot="1">
      <c r="A42" s="12" t="s">
        <v>14</v>
      </c>
      <c r="B42" s="13">
        <f>(B41/B40)*100</f>
        <v>0</v>
      </c>
      <c r="C42" s="13">
        <f aca="true" t="shared" si="6" ref="C42:J42">(C41/C40)*100</f>
        <v>0</v>
      </c>
      <c r="D42" s="13">
        <f t="shared" si="6"/>
        <v>18.606244786080325</v>
      </c>
      <c r="E42" s="13">
        <f t="shared" si="6"/>
        <v>0</v>
      </c>
      <c r="F42" s="13">
        <f t="shared" si="6"/>
        <v>2.5478214665249737</v>
      </c>
      <c r="G42" s="13">
        <f t="shared" si="6"/>
        <v>0</v>
      </c>
      <c r="H42" s="13">
        <f t="shared" si="6"/>
        <v>0</v>
      </c>
      <c r="I42" s="13">
        <f t="shared" si="6"/>
        <v>3.202733554226604</v>
      </c>
      <c r="J42" s="13">
        <f t="shared" si="6"/>
        <v>0</v>
      </c>
    </row>
    <row r="43" spans="1:10" ht="19.5" customHeight="1" thickBot="1">
      <c r="A43" s="14" t="s">
        <v>15</v>
      </c>
      <c r="B43" s="15">
        <v>0</v>
      </c>
      <c r="C43" s="16">
        <v>0</v>
      </c>
      <c r="D43" s="16">
        <v>17126.5</v>
      </c>
      <c r="E43" s="16">
        <v>0</v>
      </c>
      <c r="F43" s="16">
        <v>139</v>
      </c>
      <c r="G43" s="16">
        <v>0</v>
      </c>
      <c r="H43" s="17">
        <v>0</v>
      </c>
      <c r="I43" s="18">
        <f>B43+C43+D43+E43+F43+G43+H43</f>
        <v>17265.5</v>
      </c>
      <c r="J43" s="19">
        <v>0</v>
      </c>
    </row>
    <row r="44" spans="1:10" ht="19.5" customHeight="1" thickBot="1">
      <c r="A44" s="22" t="s">
        <v>16</v>
      </c>
      <c r="B44" s="21">
        <v>0</v>
      </c>
      <c r="C44" s="21">
        <v>0</v>
      </c>
      <c r="D44" s="21">
        <f aca="true" t="shared" si="7" ref="D44:I44">D43/D41</f>
        <v>5.484867894315452</v>
      </c>
      <c r="E44" s="21">
        <v>0</v>
      </c>
      <c r="F44" s="21">
        <f t="shared" si="7"/>
        <v>2.8988529718456726</v>
      </c>
      <c r="G44" s="21">
        <v>0</v>
      </c>
      <c r="H44" s="21">
        <v>0</v>
      </c>
      <c r="I44" s="21">
        <f t="shared" si="7"/>
        <v>5.445756911479443</v>
      </c>
      <c r="J44" s="21">
        <v>0</v>
      </c>
    </row>
    <row r="45" spans="1:10" ht="19.5" customHeight="1" thickBot="1">
      <c r="A45" s="58" t="s">
        <v>23</v>
      </c>
      <c r="B45" s="59"/>
      <c r="C45" s="59"/>
      <c r="D45" s="59"/>
      <c r="E45" s="59"/>
      <c r="F45" s="59"/>
      <c r="G45" s="59"/>
      <c r="H45" s="59"/>
      <c r="I45" s="59"/>
      <c r="J45" s="60"/>
    </row>
    <row r="46" spans="1:10" ht="19.5" customHeight="1" thickBot="1">
      <c r="A46" s="6" t="s">
        <v>12</v>
      </c>
      <c r="B46" s="7">
        <v>50831</v>
      </c>
      <c r="C46" s="8">
        <v>2086</v>
      </c>
      <c r="D46" s="8">
        <v>5385</v>
      </c>
      <c r="E46" s="8">
        <v>14252</v>
      </c>
      <c r="F46" s="8">
        <v>532</v>
      </c>
      <c r="G46" s="8">
        <v>1688</v>
      </c>
      <c r="H46" s="8">
        <v>4599</v>
      </c>
      <c r="I46" s="8">
        <f>B46+C46+D46+E46+F46+G46+H46</f>
        <v>79373</v>
      </c>
      <c r="J46" s="8">
        <v>28116</v>
      </c>
    </row>
    <row r="47" spans="1:10" ht="19.5" customHeight="1" thickBot="1">
      <c r="A47" s="9" t="s">
        <v>13</v>
      </c>
      <c r="B47" s="10">
        <v>0</v>
      </c>
      <c r="C47" s="10">
        <v>0</v>
      </c>
      <c r="D47" s="10">
        <v>1705</v>
      </c>
      <c r="E47" s="10">
        <v>0</v>
      </c>
      <c r="F47" s="10">
        <v>0</v>
      </c>
      <c r="G47" s="10">
        <v>0</v>
      </c>
      <c r="H47" s="10">
        <v>0</v>
      </c>
      <c r="I47" s="10">
        <f>B47+C47+D47+E47+F47+G47+H47</f>
        <v>1705</v>
      </c>
      <c r="J47" s="11">
        <v>0</v>
      </c>
    </row>
    <row r="48" spans="1:10" ht="19.5" customHeight="1" thickBot="1">
      <c r="A48" s="12" t="s">
        <v>14</v>
      </c>
      <c r="B48" s="13">
        <f>(B47/B46)*100</f>
        <v>0</v>
      </c>
      <c r="C48" s="13">
        <f aca="true" t="shared" si="8" ref="C48:J48">(C47/C46)*100</f>
        <v>0</v>
      </c>
      <c r="D48" s="13">
        <f t="shared" si="8"/>
        <v>31.66202414113278</v>
      </c>
      <c r="E48" s="13">
        <f t="shared" si="8"/>
        <v>0</v>
      </c>
      <c r="F48" s="13">
        <f t="shared" si="8"/>
        <v>0</v>
      </c>
      <c r="G48" s="13">
        <f t="shared" si="8"/>
        <v>0</v>
      </c>
      <c r="H48" s="13">
        <f t="shared" si="8"/>
        <v>0</v>
      </c>
      <c r="I48" s="13">
        <f t="shared" si="8"/>
        <v>2.148085621055019</v>
      </c>
      <c r="J48" s="13">
        <f t="shared" si="8"/>
        <v>0</v>
      </c>
    </row>
    <row r="49" spans="1:10" ht="19.5" customHeight="1" thickBot="1">
      <c r="A49" s="14" t="s">
        <v>15</v>
      </c>
      <c r="B49" s="15">
        <v>0</v>
      </c>
      <c r="C49" s="16">
        <v>0</v>
      </c>
      <c r="D49" s="16">
        <v>11212</v>
      </c>
      <c r="E49" s="16">
        <v>0</v>
      </c>
      <c r="F49" s="16">
        <v>0</v>
      </c>
      <c r="G49" s="16">
        <v>0</v>
      </c>
      <c r="H49" s="17">
        <v>0</v>
      </c>
      <c r="I49" s="18">
        <f>B49+C49+D49+E49+F49+G49+H49</f>
        <v>11212</v>
      </c>
      <c r="J49" s="19">
        <v>0</v>
      </c>
    </row>
    <row r="50" spans="1:10" ht="19.5" customHeight="1" thickBot="1">
      <c r="A50" s="20" t="s">
        <v>16</v>
      </c>
      <c r="B50" s="21">
        <v>0</v>
      </c>
      <c r="C50" s="21">
        <v>0</v>
      </c>
      <c r="D50" s="21">
        <f>D49/D47</f>
        <v>6.575953079178886</v>
      </c>
      <c r="E50" s="21">
        <v>0</v>
      </c>
      <c r="F50" s="21">
        <v>0</v>
      </c>
      <c r="G50" s="21">
        <v>0</v>
      </c>
      <c r="H50" s="21">
        <v>0</v>
      </c>
      <c r="I50" s="21">
        <f>I49/I47</f>
        <v>6.575953079178886</v>
      </c>
      <c r="J50" s="21">
        <v>0</v>
      </c>
    </row>
    <row r="51" spans="1:10" ht="19.5" customHeight="1" thickBot="1">
      <c r="A51" s="55" t="s">
        <v>24</v>
      </c>
      <c r="B51" s="56"/>
      <c r="C51" s="56"/>
      <c r="D51" s="56"/>
      <c r="E51" s="56"/>
      <c r="F51" s="56"/>
      <c r="G51" s="56"/>
      <c r="H51" s="56"/>
      <c r="I51" s="56"/>
      <c r="J51" s="57"/>
    </row>
    <row r="52" spans="1:10" ht="19.5" customHeight="1" thickBot="1">
      <c r="A52" s="6" t="s">
        <v>12</v>
      </c>
      <c r="B52" s="7">
        <v>71580</v>
      </c>
      <c r="C52" s="8">
        <v>1968</v>
      </c>
      <c r="D52" s="8">
        <v>11840</v>
      </c>
      <c r="E52" s="8">
        <v>30785</v>
      </c>
      <c r="F52" s="8">
        <v>3260</v>
      </c>
      <c r="G52" s="8">
        <v>5159</v>
      </c>
      <c r="H52" s="8">
        <v>4429</v>
      </c>
      <c r="I52" s="8">
        <f>B52+C52+D52+E52+F52+G52+H52</f>
        <v>129021</v>
      </c>
      <c r="J52" s="8">
        <v>40863</v>
      </c>
    </row>
    <row r="53" spans="1:10" ht="19.5" customHeight="1" thickBot="1">
      <c r="A53" s="9" t="s">
        <v>13</v>
      </c>
      <c r="B53" s="10">
        <v>0</v>
      </c>
      <c r="C53" s="10">
        <v>0</v>
      </c>
      <c r="D53" s="10">
        <v>5420</v>
      </c>
      <c r="E53" s="10">
        <v>0</v>
      </c>
      <c r="F53" s="10">
        <v>0</v>
      </c>
      <c r="G53" s="10">
        <v>0</v>
      </c>
      <c r="H53" s="10">
        <v>0</v>
      </c>
      <c r="I53" s="10">
        <f>B53+C53+D53+E53+F53+G53+H53</f>
        <v>5420</v>
      </c>
      <c r="J53" s="11">
        <v>0</v>
      </c>
    </row>
    <row r="54" spans="1:10" ht="19.5" customHeight="1" thickBot="1">
      <c r="A54" s="12" t="s">
        <v>14</v>
      </c>
      <c r="B54" s="13">
        <f>(B53/B52)*100</f>
        <v>0</v>
      </c>
      <c r="C54" s="13">
        <f aca="true" t="shared" si="9" ref="C54:J54">(C53/C52)*100</f>
        <v>0</v>
      </c>
      <c r="D54" s="13">
        <f t="shared" si="9"/>
        <v>45.77702702702703</v>
      </c>
      <c r="E54" s="13">
        <f t="shared" si="9"/>
        <v>0</v>
      </c>
      <c r="F54" s="13">
        <f t="shared" si="9"/>
        <v>0</v>
      </c>
      <c r="G54" s="13">
        <f t="shared" si="9"/>
        <v>0</v>
      </c>
      <c r="H54" s="13">
        <f t="shared" si="9"/>
        <v>0</v>
      </c>
      <c r="I54" s="13">
        <f t="shared" si="9"/>
        <v>4.200866525604359</v>
      </c>
      <c r="J54" s="13">
        <f t="shared" si="9"/>
        <v>0</v>
      </c>
    </row>
    <row r="55" spans="1:10" ht="19.5" customHeight="1" thickBot="1">
      <c r="A55" s="14" t="s">
        <v>15</v>
      </c>
      <c r="B55" s="15">
        <v>0</v>
      </c>
      <c r="C55" s="16">
        <v>0</v>
      </c>
      <c r="D55" s="16">
        <v>31436</v>
      </c>
      <c r="E55" s="16">
        <v>0</v>
      </c>
      <c r="F55" s="16">
        <v>0</v>
      </c>
      <c r="G55" s="16">
        <v>0</v>
      </c>
      <c r="H55" s="17">
        <v>0</v>
      </c>
      <c r="I55" s="18">
        <f>B55+C55+D55+E55+F55+G55+H55</f>
        <v>31436</v>
      </c>
      <c r="J55" s="19">
        <v>0</v>
      </c>
    </row>
    <row r="56" spans="1:10" ht="19.5" customHeight="1" thickBot="1">
      <c r="A56" s="20" t="s">
        <v>16</v>
      </c>
      <c r="B56" s="21">
        <v>0</v>
      </c>
      <c r="C56" s="21">
        <v>0</v>
      </c>
      <c r="D56" s="21">
        <f>D55/D53</f>
        <v>5.8</v>
      </c>
      <c r="E56" s="21">
        <v>0</v>
      </c>
      <c r="F56" s="21">
        <v>0</v>
      </c>
      <c r="G56" s="21">
        <v>0</v>
      </c>
      <c r="H56" s="21">
        <v>0</v>
      </c>
      <c r="I56" s="21">
        <f>I55/I53</f>
        <v>5.8</v>
      </c>
      <c r="J56" s="21">
        <v>0</v>
      </c>
    </row>
    <row r="57" spans="1:10" ht="19.5" customHeight="1" thickBot="1">
      <c r="A57" s="55" t="s">
        <v>25</v>
      </c>
      <c r="B57" s="56"/>
      <c r="C57" s="56"/>
      <c r="D57" s="56"/>
      <c r="E57" s="56"/>
      <c r="F57" s="56"/>
      <c r="G57" s="56"/>
      <c r="H57" s="56"/>
      <c r="I57" s="56"/>
      <c r="J57" s="57"/>
    </row>
    <row r="58" spans="1:10" ht="19.5" customHeight="1" thickBot="1">
      <c r="A58" s="31" t="s">
        <v>12</v>
      </c>
      <c r="B58" s="7">
        <v>115170</v>
      </c>
      <c r="C58" s="8">
        <v>2905</v>
      </c>
      <c r="D58" s="8">
        <v>6363</v>
      </c>
      <c r="E58" s="8">
        <v>29481</v>
      </c>
      <c r="F58" s="8">
        <v>1987</v>
      </c>
      <c r="G58" s="8">
        <v>1087</v>
      </c>
      <c r="H58" s="8">
        <v>2016</v>
      </c>
      <c r="I58" s="8">
        <f>B58+C58+D58+E58+F58+G58+H58</f>
        <v>159009</v>
      </c>
      <c r="J58" s="8">
        <v>41545</v>
      </c>
    </row>
    <row r="59" spans="1:10" ht="19.5" customHeight="1" thickBot="1">
      <c r="A59" s="32" t="s">
        <v>13</v>
      </c>
      <c r="B59" s="10">
        <v>3878.3</v>
      </c>
      <c r="C59" s="10">
        <v>0</v>
      </c>
      <c r="D59" s="10">
        <v>1461.81</v>
      </c>
      <c r="E59" s="10">
        <v>0</v>
      </c>
      <c r="F59" s="10">
        <v>0</v>
      </c>
      <c r="G59" s="10">
        <v>0</v>
      </c>
      <c r="H59" s="10">
        <v>0</v>
      </c>
      <c r="I59" s="10">
        <f>B59+C59+D59+E59+F59+G59+H59</f>
        <v>5340.110000000001</v>
      </c>
      <c r="J59" s="11">
        <v>2387.39</v>
      </c>
    </row>
    <row r="60" spans="1:10" ht="19.5" customHeight="1" thickBot="1">
      <c r="A60" s="33" t="s">
        <v>14</v>
      </c>
      <c r="B60" s="13">
        <f>(B59/B58)*100</f>
        <v>3.367456802986889</v>
      </c>
      <c r="C60" s="13">
        <f aca="true" t="shared" si="10" ref="C60:J60">(C59/C58)*100</f>
        <v>0</v>
      </c>
      <c r="D60" s="13">
        <f t="shared" si="10"/>
        <v>22.973597359735972</v>
      </c>
      <c r="E60" s="13">
        <f t="shared" si="10"/>
        <v>0</v>
      </c>
      <c r="F60" s="13">
        <f t="shared" si="10"/>
        <v>0</v>
      </c>
      <c r="G60" s="13">
        <f t="shared" si="10"/>
        <v>0</v>
      </c>
      <c r="H60" s="13">
        <f t="shared" si="10"/>
        <v>0</v>
      </c>
      <c r="I60" s="13">
        <f t="shared" si="10"/>
        <v>3.3583696520322754</v>
      </c>
      <c r="J60" s="13">
        <f t="shared" si="10"/>
        <v>5.74651582621254</v>
      </c>
    </row>
    <row r="61" spans="1:10" ht="19.5" customHeight="1" thickBot="1">
      <c r="A61" s="34" t="s">
        <v>15</v>
      </c>
      <c r="B61" s="15">
        <v>22808.5</v>
      </c>
      <c r="C61" s="16">
        <v>0</v>
      </c>
      <c r="D61" s="16">
        <v>9146.6</v>
      </c>
      <c r="E61" s="16">
        <v>0</v>
      </c>
      <c r="F61" s="16">
        <v>0</v>
      </c>
      <c r="G61" s="16">
        <v>0</v>
      </c>
      <c r="H61" s="17">
        <v>0</v>
      </c>
      <c r="I61" s="18">
        <f>B61+C61+D61+E61+F61+G61+H61</f>
        <v>31955.1</v>
      </c>
      <c r="J61" s="19">
        <v>7925.1</v>
      </c>
    </row>
    <row r="62" spans="1:10" ht="19.5" customHeight="1" thickBot="1">
      <c r="A62" s="35" t="s">
        <v>16</v>
      </c>
      <c r="B62" s="21">
        <f>B61/B59</f>
        <v>5.881056132841708</v>
      </c>
      <c r="C62" s="21">
        <v>0</v>
      </c>
      <c r="D62" s="21">
        <f aca="true" t="shared" si="11" ref="D62:J62">D61/D59</f>
        <v>6.257037508294512</v>
      </c>
      <c r="E62" s="21">
        <v>0</v>
      </c>
      <c r="F62" s="21">
        <v>0</v>
      </c>
      <c r="G62" s="21">
        <v>0</v>
      </c>
      <c r="H62" s="21">
        <v>0</v>
      </c>
      <c r="I62" s="21">
        <f t="shared" si="11"/>
        <v>5.983977858134008</v>
      </c>
      <c r="J62" s="21">
        <f t="shared" si="11"/>
        <v>3.3195665559460332</v>
      </c>
    </row>
    <row r="63" spans="1:10" ht="19.5" customHeight="1" thickBot="1">
      <c r="A63" s="55" t="s">
        <v>26</v>
      </c>
      <c r="B63" s="56"/>
      <c r="C63" s="56"/>
      <c r="D63" s="56"/>
      <c r="E63" s="56"/>
      <c r="F63" s="56"/>
      <c r="G63" s="56"/>
      <c r="H63" s="56"/>
      <c r="I63" s="56"/>
      <c r="J63" s="57"/>
    </row>
    <row r="64" spans="1:10" ht="19.5" customHeight="1" thickBot="1">
      <c r="A64" s="6" t="s">
        <v>12</v>
      </c>
      <c r="B64" s="7">
        <v>51550</v>
      </c>
      <c r="C64" s="8">
        <v>1778</v>
      </c>
      <c r="D64" s="8">
        <v>2799</v>
      </c>
      <c r="E64" s="8">
        <v>30899</v>
      </c>
      <c r="F64" s="8">
        <v>1008</v>
      </c>
      <c r="G64" s="8">
        <v>1506</v>
      </c>
      <c r="H64" s="8">
        <v>1300</v>
      </c>
      <c r="I64" s="8">
        <f>B64+C64+D64+E64+F64+G64+H64</f>
        <v>90840</v>
      </c>
      <c r="J64" s="8">
        <v>27302</v>
      </c>
    </row>
    <row r="65" spans="1:10" ht="19.5" customHeight="1" thickBot="1">
      <c r="A65" s="9" t="s">
        <v>13</v>
      </c>
      <c r="B65" s="10">
        <v>0</v>
      </c>
      <c r="C65" s="10">
        <v>0</v>
      </c>
      <c r="D65" s="10">
        <v>1010</v>
      </c>
      <c r="E65" s="10">
        <v>0</v>
      </c>
      <c r="F65" s="10">
        <v>0</v>
      </c>
      <c r="G65" s="10">
        <v>0</v>
      </c>
      <c r="H65" s="10">
        <v>0</v>
      </c>
      <c r="I65" s="10">
        <f>B65+C65+D65+E65+F65+G65+H65</f>
        <v>1010</v>
      </c>
      <c r="J65" s="11">
        <v>0</v>
      </c>
    </row>
    <row r="66" spans="1:10" ht="19.5" customHeight="1" thickBot="1">
      <c r="A66" s="12" t="s">
        <v>14</v>
      </c>
      <c r="B66" s="13">
        <f>(B65/B64)*100</f>
        <v>0</v>
      </c>
      <c r="C66" s="13">
        <f aca="true" t="shared" si="12" ref="C66:J66">(C65/C64)*100</f>
        <v>0</v>
      </c>
      <c r="D66" s="13">
        <f t="shared" si="12"/>
        <v>36.0843158270811</v>
      </c>
      <c r="E66" s="13">
        <f t="shared" si="12"/>
        <v>0</v>
      </c>
      <c r="F66" s="13">
        <f t="shared" si="12"/>
        <v>0</v>
      </c>
      <c r="G66" s="13">
        <f t="shared" si="12"/>
        <v>0</v>
      </c>
      <c r="H66" s="13">
        <f t="shared" si="12"/>
        <v>0</v>
      </c>
      <c r="I66" s="13">
        <f t="shared" si="12"/>
        <v>1.1118450022016733</v>
      </c>
      <c r="J66" s="13">
        <f t="shared" si="12"/>
        <v>0</v>
      </c>
    </row>
    <row r="67" spans="1:10" ht="19.5" customHeight="1" thickBot="1">
      <c r="A67" s="14" t="s">
        <v>15</v>
      </c>
      <c r="B67" s="15">
        <v>0</v>
      </c>
      <c r="C67" s="16">
        <v>0</v>
      </c>
      <c r="D67" s="16">
        <v>6597</v>
      </c>
      <c r="E67" s="16">
        <v>0</v>
      </c>
      <c r="F67" s="16">
        <v>0</v>
      </c>
      <c r="G67" s="16">
        <v>0</v>
      </c>
      <c r="H67" s="17">
        <v>0</v>
      </c>
      <c r="I67" s="18">
        <f>B67+C67+D67+E67+F67+G67+H67</f>
        <v>6597</v>
      </c>
      <c r="J67" s="19">
        <v>0</v>
      </c>
    </row>
    <row r="68" spans="1:10" ht="19.5" customHeight="1" thickBot="1">
      <c r="A68" s="22" t="s">
        <v>16</v>
      </c>
      <c r="B68" s="21">
        <v>0</v>
      </c>
      <c r="C68" s="21">
        <v>0</v>
      </c>
      <c r="D68" s="21">
        <f>D67/D65</f>
        <v>6.531683168316832</v>
      </c>
      <c r="E68" s="21">
        <v>0</v>
      </c>
      <c r="F68" s="21">
        <v>0</v>
      </c>
      <c r="G68" s="21">
        <v>0</v>
      </c>
      <c r="H68" s="21">
        <v>0</v>
      </c>
      <c r="I68" s="21">
        <f>I67/I65</f>
        <v>6.531683168316832</v>
      </c>
      <c r="J68" s="21">
        <v>0</v>
      </c>
    </row>
    <row r="69" spans="1:10" ht="19.5" customHeight="1" thickBot="1">
      <c r="A69" s="58" t="s">
        <v>27</v>
      </c>
      <c r="B69" s="59"/>
      <c r="C69" s="59"/>
      <c r="D69" s="59"/>
      <c r="E69" s="59"/>
      <c r="F69" s="59"/>
      <c r="G69" s="59"/>
      <c r="H69" s="59"/>
      <c r="I69" s="59"/>
      <c r="J69" s="60"/>
    </row>
    <row r="70" spans="1:10" ht="19.5" customHeight="1" thickBot="1">
      <c r="A70" s="6" t="s">
        <v>12</v>
      </c>
      <c r="B70" s="7">
        <v>33441</v>
      </c>
      <c r="C70" s="8">
        <v>1217</v>
      </c>
      <c r="D70" s="8">
        <v>2954</v>
      </c>
      <c r="E70" s="8">
        <v>7066</v>
      </c>
      <c r="F70" s="8">
        <v>325</v>
      </c>
      <c r="G70" s="8">
        <v>1005</v>
      </c>
      <c r="H70" s="8">
        <v>405</v>
      </c>
      <c r="I70" s="8">
        <f>B70+C70+D70+E70+F70+G70+H70</f>
        <v>46413</v>
      </c>
      <c r="J70" s="8">
        <v>14526</v>
      </c>
    </row>
    <row r="71" spans="1:10" ht="19.5" customHeight="1" thickBot="1">
      <c r="A71" s="9" t="s">
        <v>13</v>
      </c>
      <c r="B71" s="10">
        <v>701.45</v>
      </c>
      <c r="C71" s="10">
        <v>0</v>
      </c>
      <c r="D71" s="10">
        <v>2623.88</v>
      </c>
      <c r="E71" s="10">
        <v>21</v>
      </c>
      <c r="F71" s="10">
        <v>0</v>
      </c>
      <c r="G71" s="10">
        <v>0</v>
      </c>
      <c r="H71" s="10">
        <v>0</v>
      </c>
      <c r="I71" s="10">
        <f>B71+C71+D71+E71+F71+G71+H71</f>
        <v>3346.33</v>
      </c>
      <c r="J71" s="11">
        <v>354.01</v>
      </c>
    </row>
    <row r="72" spans="1:10" ht="19.5" customHeight="1" thickBot="1">
      <c r="A72" s="12" t="s">
        <v>14</v>
      </c>
      <c r="B72" s="13">
        <f>(B71/B70)*100</f>
        <v>2.0975748332884785</v>
      </c>
      <c r="C72" s="13">
        <f aca="true" t="shared" si="13" ref="C72:J72">(C71/C70)*100</f>
        <v>0</v>
      </c>
      <c r="D72" s="13">
        <f t="shared" si="13"/>
        <v>88.82464454976304</v>
      </c>
      <c r="E72" s="13">
        <f t="shared" si="13"/>
        <v>0.29719784885366546</v>
      </c>
      <c r="F72" s="13">
        <f t="shared" si="13"/>
        <v>0</v>
      </c>
      <c r="G72" s="13">
        <f t="shared" si="13"/>
        <v>0</v>
      </c>
      <c r="H72" s="13">
        <f t="shared" si="13"/>
        <v>0</v>
      </c>
      <c r="I72" s="13">
        <f t="shared" si="13"/>
        <v>7.209898088897507</v>
      </c>
      <c r="J72" s="13">
        <f t="shared" si="13"/>
        <v>2.4370783422828035</v>
      </c>
    </row>
    <row r="73" spans="1:10" ht="19.5" customHeight="1" thickBot="1">
      <c r="A73" s="14" t="s">
        <v>15</v>
      </c>
      <c r="B73" s="15">
        <v>4986.34</v>
      </c>
      <c r="C73" s="16">
        <v>0</v>
      </c>
      <c r="D73" s="16">
        <v>19236.31</v>
      </c>
      <c r="E73" s="16">
        <v>147</v>
      </c>
      <c r="F73" s="16">
        <v>0</v>
      </c>
      <c r="G73" s="16">
        <v>0</v>
      </c>
      <c r="H73" s="17">
        <v>0</v>
      </c>
      <c r="I73" s="18">
        <f>B73+C73+D73+E73+F73+G73+H73</f>
        <v>24369.65</v>
      </c>
      <c r="J73" s="19">
        <v>1284.04</v>
      </c>
    </row>
    <row r="74" spans="1:10" ht="19.5" customHeight="1" thickBot="1">
      <c r="A74" s="20" t="s">
        <v>16</v>
      </c>
      <c r="B74" s="21">
        <f>B73/B71</f>
        <v>7.108617862998075</v>
      </c>
      <c r="C74" s="21">
        <v>0</v>
      </c>
      <c r="D74" s="21">
        <f aca="true" t="shared" si="14" ref="D74:J74">D73/D71</f>
        <v>7.331246093571353</v>
      </c>
      <c r="E74" s="21">
        <f t="shared" si="14"/>
        <v>7</v>
      </c>
      <c r="F74" s="21">
        <v>0</v>
      </c>
      <c r="G74" s="21">
        <v>0</v>
      </c>
      <c r="H74" s="21">
        <v>0</v>
      </c>
      <c r="I74" s="21">
        <f t="shared" si="14"/>
        <v>7.282500530431847</v>
      </c>
      <c r="J74" s="21">
        <f t="shared" si="14"/>
        <v>3.6271291771418888</v>
      </c>
    </row>
    <row r="75" spans="1:10" ht="19.5" customHeight="1" thickBot="1">
      <c r="A75" s="55" t="s">
        <v>28</v>
      </c>
      <c r="B75" s="56"/>
      <c r="C75" s="56"/>
      <c r="D75" s="56"/>
      <c r="E75" s="56"/>
      <c r="F75" s="56"/>
      <c r="G75" s="56"/>
      <c r="H75" s="56"/>
      <c r="I75" s="56"/>
      <c r="J75" s="57"/>
    </row>
    <row r="76" spans="1:10" ht="19.5" customHeight="1" thickBot="1">
      <c r="A76" s="6" t="s">
        <v>12</v>
      </c>
      <c r="B76" s="7">
        <v>38873</v>
      </c>
      <c r="C76" s="8">
        <v>1705</v>
      </c>
      <c r="D76" s="8">
        <v>4670</v>
      </c>
      <c r="E76" s="8">
        <v>11699</v>
      </c>
      <c r="F76" s="8">
        <v>763</v>
      </c>
      <c r="G76" s="8">
        <v>2040</v>
      </c>
      <c r="H76" s="8">
        <v>1419</v>
      </c>
      <c r="I76" s="8">
        <f>B76+C76+D76+E76+F76+G76+H76</f>
        <v>61169</v>
      </c>
      <c r="J76" s="8">
        <v>20261</v>
      </c>
    </row>
    <row r="77" spans="1:10" ht="19.5" customHeight="1" thickBot="1">
      <c r="A77" s="9" t="s">
        <v>13</v>
      </c>
      <c r="B77" s="10">
        <v>0</v>
      </c>
      <c r="C77" s="10">
        <v>0</v>
      </c>
      <c r="D77" s="10">
        <v>668.55</v>
      </c>
      <c r="E77" s="10">
        <v>0</v>
      </c>
      <c r="F77" s="10">
        <v>0</v>
      </c>
      <c r="G77" s="10">
        <v>0</v>
      </c>
      <c r="H77" s="10">
        <v>0</v>
      </c>
      <c r="I77" s="10">
        <f>B77+C77+D77+E77+F77+G77+H77</f>
        <v>668.55</v>
      </c>
      <c r="J77" s="11">
        <v>0</v>
      </c>
    </row>
    <row r="78" spans="1:10" ht="19.5" customHeight="1" thickBot="1">
      <c r="A78" s="12" t="s">
        <v>14</v>
      </c>
      <c r="B78" s="13">
        <f>(B77/B76)*100</f>
        <v>0</v>
      </c>
      <c r="C78" s="13">
        <f aca="true" t="shared" si="15" ref="C78:J78">(C77/C76)*100</f>
        <v>0</v>
      </c>
      <c r="D78" s="13">
        <f t="shared" si="15"/>
        <v>14.315845824411133</v>
      </c>
      <c r="E78" s="13">
        <f t="shared" si="15"/>
        <v>0</v>
      </c>
      <c r="F78" s="13">
        <f t="shared" si="15"/>
        <v>0</v>
      </c>
      <c r="G78" s="13">
        <f t="shared" si="15"/>
        <v>0</v>
      </c>
      <c r="H78" s="13">
        <f t="shared" si="15"/>
        <v>0</v>
      </c>
      <c r="I78" s="13">
        <f t="shared" si="15"/>
        <v>1.092955582075888</v>
      </c>
      <c r="J78" s="13">
        <f t="shared" si="15"/>
        <v>0</v>
      </c>
    </row>
    <row r="79" spans="1:10" ht="19.5" customHeight="1" thickBot="1">
      <c r="A79" s="14" t="s">
        <v>15</v>
      </c>
      <c r="B79" s="15">
        <v>0</v>
      </c>
      <c r="C79" s="16">
        <v>0</v>
      </c>
      <c r="D79" s="16">
        <v>3807.92</v>
      </c>
      <c r="E79" s="16">
        <v>0</v>
      </c>
      <c r="F79" s="16">
        <v>0</v>
      </c>
      <c r="G79" s="16">
        <v>0</v>
      </c>
      <c r="H79" s="17">
        <v>0</v>
      </c>
      <c r="I79" s="18">
        <f>B79+C79+D79+E79+F79+G79+H79</f>
        <v>3807.92</v>
      </c>
      <c r="J79" s="19">
        <v>0</v>
      </c>
    </row>
    <row r="80" spans="1:10" ht="19.5" customHeight="1" thickBot="1">
      <c r="A80" s="20" t="s">
        <v>16</v>
      </c>
      <c r="B80" s="21">
        <v>0</v>
      </c>
      <c r="C80" s="21">
        <v>0</v>
      </c>
      <c r="D80" s="21">
        <f>D79/D77</f>
        <v>5.695789394959241</v>
      </c>
      <c r="E80" s="21">
        <v>0</v>
      </c>
      <c r="F80" s="21">
        <v>0</v>
      </c>
      <c r="G80" s="21">
        <v>0</v>
      </c>
      <c r="H80" s="21">
        <v>0</v>
      </c>
      <c r="I80" s="21">
        <f>I79/I77</f>
        <v>5.695789394959241</v>
      </c>
      <c r="J80" s="21">
        <v>0</v>
      </c>
    </row>
    <row r="81" spans="1:10" ht="15.75">
      <c r="A81" s="36" t="s">
        <v>29</v>
      </c>
      <c r="B81" s="37"/>
      <c r="C81" s="37"/>
      <c r="D81" s="37"/>
      <c r="E81" s="37"/>
      <c r="F81" s="37"/>
      <c r="G81" s="37"/>
      <c r="H81" s="37"/>
      <c r="I81" s="37"/>
      <c r="J81" s="37"/>
    </row>
    <row r="82" spans="1:10" ht="15.75">
      <c r="A82" s="38" t="s">
        <v>30</v>
      </c>
      <c r="B82" s="37"/>
      <c r="C82" s="37"/>
      <c r="D82" s="37"/>
      <c r="E82" s="37"/>
      <c r="F82" s="37"/>
      <c r="G82" s="37"/>
      <c r="H82" s="37"/>
      <c r="I82" s="37"/>
      <c r="J82" s="37"/>
    </row>
    <row r="83" spans="1:10" ht="15.75">
      <c r="A83" s="36"/>
      <c r="B83" s="37"/>
      <c r="C83" s="37"/>
      <c r="D83" s="37"/>
      <c r="E83" s="37"/>
      <c r="F83" s="37"/>
      <c r="G83" s="37"/>
      <c r="H83" s="37"/>
      <c r="I83" s="37"/>
      <c r="J83" s="37"/>
    </row>
    <row r="84" spans="1:10" ht="16.5" thickBot="1">
      <c r="A84" s="51" t="s">
        <v>31</v>
      </c>
      <c r="B84" s="51"/>
      <c r="C84" s="51"/>
      <c r="D84" s="51"/>
      <c r="E84" s="51"/>
      <c r="F84" s="51"/>
      <c r="G84" s="51"/>
      <c r="H84" s="51"/>
      <c r="I84" s="51"/>
      <c r="J84" s="51"/>
    </row>
    <row r="85" spans="1:11" ht="16.5" thickBot="1">
      <c r="A85" s="61" t="s">
        <v>32</v>
      </c>
      <c r="B85" s="62"/>
      <c r="C85" s="62"/>
      <c r="D85" s="62"/>
      <c r="E85" s="62"/>
      <c r="F85" s="62"/>
      <c r="G85" s="62"/>
      <c r="H85" s="62"/>
      <c r="I85" s="62"/>
      <c r="J85" s="63"/>
      <c r="K85" s="5"/>
    </row>
    <row r="86" spans="1:11" ht="27" thickBot="1" thickTop="1">
      <c r="A86" s="39" t="s">
        <v>33</v>
      </c>
      <c r="B86" s="40" t="s">
        <v>2</v>
      </c>
      <c r="C86" s="40" t="s">
        <v>3</v>
      </c>
      <c r="D86" s="40" t="s">
        <v>4</v>
      </c>
      <c r="E86" s="40" t="s">
        <v>5</v>
      </c>
      <c r="F86" s="40" t="s">
        <v>6</v>
      </c>
      <c r="G86" s="40" t="s">
        <v>7</v>
      </c>
      <c r="H86" s="40" t="s">
        <v>8</v>
      </c>
      <c r="I86" s="41" t="s">
        <v>9</v>
      </c>
      <c r="J86" s="42" t="s">
        <v>10</v>
      </c>
      <c r="K86" s="5"/>
    </row>
    <row r="87" spans="1:11" ht="16.5" thickBot="1" thickTop="1">
      <c r="A87" s="43" t="s">
        <v>12</v>
      </c>
      <c r="B87" s="44">
        <f aca="true" t="shared" si="16" ref="B87:J88">B76+B70+B64+B58+B52+B46+B40+B34+B28+B22+B16+B10+B4</f>
        <v>809112</v>
      </c>
      <c r="C87" s="44">
        <f t="shared" si="16"/>
        <v>30601</v>
      </c>
      <c r="D87" s="44">
        <f t="shared" si="16"/>
        <v>104007</v>
      </c>
      <c r="E87" s="44">
        <f t="shared" si="16"/>
        <v>221719</v>
      </c>
      <c r="F87" s="44">
        <f t="shared" si="16"/>
        <v>20950</v>
      </c>
      <c r="G87" s="44">
        <f t="shared" si="16"/>
        <v>37564</v>
      </c>
      <c r="H87" s="44">
        <f t="shared" si="16"/>
        <v>39596</v>
      </c>
      <c r="I87" s="44">
        <f t="shared" si="16"/>
        <v>1263549</v>
      </c>
      <c r="J87" s="44">
        <f t="shared" si="16"/>
        <v>392990</v>
      </c>
      <c r="K87" s="5"/>
    </row>
    <row r="88" spans="1:12" ht="15.75" thickBot="1">
      <c r="A88" s="45" t="s">
        <v>13</v>
      </c>
      <c r="B88" s="46">
        <f t="shared" si="16"/>
        <v>4579.75</v>
      </c>
      <c r="C88" s="46">
        <f t="shared" si="16"/>
        <v>0</v>
      </c>
      <c r="D88" s="46">
        <f t="shared" si="16"/>
        <v>28698.739999999998</v>
      </c>
      <c r="E88" s="46">
        <f t="shared" si="16"/>
        <v>21</v>
      </c>
      <c r="F88" s="46">
        <f t="shared" si="16"/>
        <v>47.95</v>
      </c>
      <c r="G88" s="46">
        <f t="shared" si="16"/>
        <v>0</v>
      </c>
      <c r="H88" s="46">
        <f t="shared" si="16"/>
        <v>0</v>
      </c>
      <c r="I88" s="46">
        <f t="shared" si="16"/>
        <v>33347.44</v>
      </c>
      <c r="J88" s="46">
        <f t="shared" si="16"/>
        <v>2741.3999999999996</v>
      </c>
      <c r="K88" s="5"/>
      <c r="L88" s="47"/>
    </row>
    <row r="89" spans="1:11" ht="15.75" thickBot="1">
      <c r="A89" s="48" t="s">
        <v>14</v>
      </c>
      <c r="B89" s="49">
        <f>(B88/B87)*100</f>
        <v>0.5660217621293467</v>
      </c>
      <c r="C89" s="49">
        <f aca="true" t="shared" si="17" ref="C89:J89">(C88/C87)*100</f>
        <v>0</v>
      </c>
      <c r="D89" s="49">
        <f t="shared" si="17"/>
        <v>27.593085080811868</v>
      </c>
      <c r="E89" s="49">
        <f t="shared" si="17"/>
        <v>0.009471448094209337</v>
      </c>
      <c r="F89" s="49">
        <f t="shared" si="17"/>
        <v>0.22887828162291168</v>
      </c>
      <c r="G89" s="49">
        <f t="shared" si="17"/>
        <v>0</v>
      </c>
      <c r="H89" s="49">
        <f t="shared" si="17"/>
        <v>0</v>
      </c>
      <c r="I89" s="49">
        <f t="shared" si="17"/>
        <v>2.6391885079249007</v>
      </c>
      <c r="J89" s="49">
        <f t="shared" si="17"/>
        <v>0.6975750019084453</v>
      </c>
      <c r="K89" s="5"/>
    </row>
    <row r="90" spans="1:11" ht="15.75" thickBot="1">
      <c r="A90" s="50" t="s">
        <v>15</v>
      </c>
      <c r="B90" s="46">
        <f>B79+B73+B67+B61+B55+B49+B43+B37+B31+B25+B19+B13+B7</f>
        <v>27794.84</v>
      </c>
      <c r="C90" s="46">
        <f aca="true" t="shared" si="18" ref="C90:J90">C79+C73+C67+C61+C55+C49+C43+C37+C31+C25+C19+C13+C7</f>
        <v>0</v>
      </c>
      <c r="D90" s="46">
        <f t="shared" si="18"/>
        <v>175252.13</v>
      </c>
      <c r="E90" s="46">
        <f t="shared" si="18"/>
        <v>147</v>
      </c>
      <c r="F90" s="46">
        <f t="shared" si="18"/>
        <v>139</v>
      </c>
      <c r="G90" s="46">
        <f t="shared" si="18"/>
        <v>0</v>
      </c>
      <c r="H90" s="46">
        <f t="shared" si="18"/>
        <v>0</v>
      </c>
      <c r="I90" s="46">
        <f t="shared" si="18"/>
        <v>203332.97</v>
      </c>
      <c r="J90" s="46">
        <f t="shared" si="18"/>
        <v>9209.14</v>
      </c>
      <c r="K90" s="5"/>
    </row>
    <row r="91" spans="1:11" ht="15.75" thickBot="1">
      <c r="A91" s="48" t="s">
        <v>16</v>
      </c>
      <c r="B91" s="49">
        <f>B90/B88</f>
        <v>6.069073639390797</v>
      </c>
      <c r="C91" s="49">
        <v>0</v>
      </c>
      <c r="D91" s="49">
        <f aca="true" t="shared" si="19" ref="D91:J91">D90/D88</f>
        <v>6.106614088284016</v>
      </c>
      <c r="E91" s="49">
        <f t="shared" si="19"/>
        <v>7</v>
      </c>
      <c r="F91" s="49">
        <f t="shared" si="19"/>
        <v>2.8988529718456726</v>
      </c>
      <c r="G91" s="49">
        <v>0</v>
      </c>
      <c r="H91" s="49">
        <v>0</v>
      </c>
      <c r="I91" s="49">
        <f t="shared" si="19"/>
        <v>6.097408676648042</v>
      </c>
      <c r="J91" s="49">
        <f t="shared" si="19"/>
        <v>3.3592835777340047</v>
      </c>
      <c r="K91" s="5"/>
    </row>
    <row r="93" spans="2:9" ht="15">
      <c r="B93" s="23"/>
      <c r="C93" s="47"/>
      <c r="D93" s="23"/>
      <c r="I93" s="23"/>
    </row>
  </sheetData>
  <sheetProtection/>
  <mergeCells count="16">
    <mergeCell ref="A69:J69"/>
    <mergeCell ref="A75:J75"/>
    <mergeCell ref="A84:J84"/>
    <mergeCell ref="A85:J85"/>
    <mergeCell ref="A33:J33"/>
    <mergeCell ref="A39:J39"/>
    <mergeCell ref="A45:J45"/>
    <mergeCell ref="A51:J51"/>
    <mergeCell ref="A57:J57"/>
    <mergeCell ref="A63:J63"/>
    <mergeCell ref="A1:J1"/>
    <mergeCell ref="A3:J3"/>
    <mergeCell ref="A9:J9"/>
    <mergeCell ref="A15:J15"/>
    <mergeCell ref="A21:J21"/>
    <mergeCell ref="A27:J2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MZe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Potměšilová Jana</dc:creator>
  <cp:keywords/>
  <dc:description/>
  <cp:lastModifiedBy>Artouni Armine</cp:lastModifiedBy>
  <dcterms:created xsi:type="dcterms:W3CDTF">2016-07-13T06:49:00Z</dcterms:created>
  <dcterms:modified xsi:type="dcterms:W3CDTF">2016-07-13T08:30:07Z</dcterms:modified>
  <cp:category/>
  <cp:version/>
  <cp:contentType/>
  <cp:contentStatus/>
</cp:coreProperties>
</file>