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20" windowHeight="11640" firstSheet="1" activeTab="1"/>
  </bookViews>
  <sheets>
    <sheet name="datagrafy" sheetId="1" state="hidden" r:id="rId1"/>
    <sheet name="grafy" sheetId="2" r:id="rId2"/>
    <sheet name="List1" sheetId="3" state="hidden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<sst xmlns="http://schemas.openxmlformats.org/spreadsheetml/2006/main" count="70" uniqueCount="52">
  <si>
    <t>prasata celkem</t>
  </si>
  <si>
    <t>drůbež celkem</t>
  </si>
  <si>
    <t>skot celkem</t>
  </si>
  <si>
    <t>ostatní zvířata</t>
  </si>
  <si>
    <t>celkem krmné směsi</t>
  </si>
  <si>
    <t>obiloviny</t>
  </si>
  <si>
    <t>luštěniny</t>
  </si>
  <si>
    <t>mlýnské krmné sur.</t>
  </si>
  <si>
    <t>krmné sur.z olej.semen</t>
  </si>
  <si>
    <t>sušené pivovarské mláto</t>
  </si>
  <si>
    <t>ostatní produkty potr.průmyslu</t>
  </si>
  <si>
    <t>krmiva živ.původu</t>
  </si>
  <si>
    <t>Úsušky pícnin</t>
  </si>
  <si>
    <t>Minerální krmiva</t>
  </si>
  <si>
    <t>Ostatní krmné suroviny</t>
  </si>
  <si>
    <t>Celkem krmné směsi</t>
  </si>
  <si>
    <t>00-99</t>
  </si>
  <si>
    <t>01-00</t>
  </si>
  <si>
    <t xml:space="preserve"> 02-01</t>
  </si>
  <si>
    <t xml:space="preserve"> 03-02</t>
  </si>
  <si>
    <t>2000-1999</t>
  </si>
  <si>
    <t>2001-2000</t>
  </si>
  <si>
    <t>2002-2001</t>
  </si>
  <si>
    <t>2003-2002</t>
  </si>
  <si>
    <t>domácí zvířata</t>
  </si>
  <si>
    <t>příspěvky k růstu</t>
  </si>
  <si>
    <t>rel.přírůstky k 1999</t>
  </si>
  <si>
    <t>celkem</t>
  </si>
  <si>
    <t>04-03</t>
  </si>
  <si>
    <t>05-04</t>
  </si>
  <si>
    <t>06-05</t>
  </si>
  <si>
    <t>2004-2003</t>
  </si>
  <si>
    <t>2005-2004</t>
  </si>
  <si>
    <t>2006-2005</t>
  </si>
  <si>
    <t>07-06</t>
  </si>
  <si>
    <t>2007-2006</t>
  </si>
  <si>
    <t>08-07</t>
  </si>
  <si>
    <t>2008-2007</t>
  </si>
  <si>
    <t>2009-2008</t>
  </si>
  <si>
    <t>09-08</t>
  </si>
  <si>
    <t>10-09</t>
  </si>
  <si>
    <t>2010-2009</t>
  </si>
  <si>
    <t>rozdíl</t>
  </si>
  <si>
    <t>11-10</t>
  </si>
  <si>
    <t>2011-2010</t>
  </si>
  <si>
    <t>12-11</t>
  </si>
  <si>
    <t>2012-2011</t>
  </si>
  <si>
    <t>Celkem</t>
  </si>
  <si>
    <t>13-12</t>
  </si>
  <si>
    <t>2013-2012</t>
  </si>
  <si>
    <t>Rok</t>
  </si>
  <si>
    <t>*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</si>
</sst>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%"/>
    <numFmt numFmtId="166" formatCode="0.00000%"/>
    <numFmt numFmtId="167" formatCode="0.000%"/>
    <numFmt numFmtId="168" formatCode="0.0000%"/>
    <numFmt numFmtId="169" formatCode="_-* #,##0.000\ _K_č_-;\-* #,##0.000\ _K_č_-;_-* &quot;-&quot;??\ _K_č_-;_-@_-"/>
    <numFmt numFmtId="170" formatCode="_-* #,##0.0000\ _K_č_-;\-* #,##0.0000\ _K_č_-;_-* &quot;-&quot;??\ _K_č_-;_-@_-"/>
    <numFmt numFmtId="171" formatCode="_-* #,##0.00000\ _K_č_-;\-* #,##0.00000\ _K_č_-;_-* &quot;-&quot;??\ _K_č_-;_-@_-"/>
    <numFmt numFmtId="172" formatCode="_-* #,##0.000000\ _K_č_-;\-* #,##0.000000\ _K_č_-;_-* &quot;-&quot;??\ _K_č_-;_-@_-"/>
    <numFmt numFmtId="173" formatCode="0.0000"/>
    <numFmt numFmtId="174" formatCode="0.000"/>
    <numFmt numFmtId="175" formatCode="#,##0.0000"/>
    <numFmt numFmtId="176" formatCode="0.00000"/>
    <numFmt numFmtId="177" formatCode="0.00000000"/>
    <numFmt numFmtId="178" formatCode="0.0000000"/>
    <numFmt numFmtId="179" formatCode="0.000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.25"/>
      <color indexed="8"/>
      <name val="Arial"/>
      <family val="0"/>
    </font>
    <font>
      <sz val="11.5"/>
      <color indexed="8"/>
      <name val="Arial"/>
      <family val="0"/>
    </font>
    <font>
      <sz val="7.35"/>
      <color indexed="8"/>
      <name val="Arial"/>
      <family val="0"/>
    </font>
    <font>
      <sz val="7.5"/>
      <color indexed="8"/>
      <name val="Arial"/>
      <family val="0"/>
    </font>
    <font>
      <sz val="6.3"/>
      <color indexed="8"/>
      <name val="Arial"/>
      <family val="0"/>
    </font>
    <font>
      <sz val="6.75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49">
      <alignment/>
      <protection/>
    </xf>
    <xf numFmtId="0" fontId="15" fillId="32" borderId="10" xfId="49" applyFont="1" applyFill="1" applyBorder="1" applyAlignment="1">
      <alignment horizontal="center"/>
      <protection/>
    </xf>
    <xf numFmtId="0" fontId="15" fillId="33" borderId="10" xfId="49" applyFont="1" applyFill="1" applyBorder="1" applyAlignment="1">
      <alignment horizontal="center"/>
      <protection/>
    </xf>
    <xf numFmtId="0" fontId="0" fillId="7" borderId="11" xfId="49" applyFill="1" applyBorder="1">
      <alignment/>
      <protection/>
    </xf>
    <xf numFmtId="0" fontId="0" fillId="7" borderId="12" xfId="49" applyFill="1" applyBorder="1">
      <alignment/>
      <protection/>
    </xf>
    <xf numFmtId="0" fontId="0" fillId="13" borderId="10" xfId="49" applyFill="1" applyBorder="1">
      <alignment/>
      <protection/>
    </xf>
    <xf numFmtId="0" fontId="0" fillId="13" borderId="12" xfId="49" applyFill="1" applyBorder="1">
      <alignment/>
      <protection/>
    </xf>
    <xf numFmtId="0" fontId="15" fillId="7" borderId="13" xfId="49" applyFont="1" applyFill="1" applyBorder="1">
      <alignment/>
      <protection/>
    </xf>
    <xf numFmtId="0" fontId="15" fillId="32" borderId="14" xfId="49" applyFont="1" applyFill="1" applyBorder="1" applyAlignment="1">
      <alignment horizontal="center"/>
      <protection/>
    </xf>
    <xf numFmtId="0" fontId="15" fillId="33" borderId="14" xfId="49" applyFont="1" applyFill="1" applyBorder="1" applyAlignment="1">
      <alignment horizontal="center"/>
      <protection/>
    </xf>
    <xf numFmtId="16" fontId="15" fillId="33" borderId="14" xfId="49" applyNumberFormat="1" applyFont="1" applyFill="1" applyBorder="1" applyAlignment="1">
      <alignment horizontal="center"/>
      <protection/>
    </xf>
    <xf numFmtId="49" fontId="15" fillId="33" borderId="14" xfId="49" applyNumberFormat="1" applyFont="1" applyFill="1" applyBorder="1" applyAlignment="1">
      <alignment horizontal="center"/>
      <protection/>
    </xf>
    <xf numFmtId="0" fontId="15" fillId="7" borderId="14" xfId="49" applyFont="1" applyFill="1" applyBorder="1" applyAlignment="1">
      <alignment horizontal="center"/>
      <protection/>
    </xf>
    <xf numFmtId="0" fontId="15" fillId="13" borderId="14" xfId="49" applyFont="1" applyFill="1" applyBorder="1" applyAlignment="1">
      <alignment horizontal="center"/>
      <protection/>
    </xf>
    <xf numFmtId="0" fontId="15" fillId="13" borderId="15" xfId="49" applyFont="1" applyFill="1" applyBorder="1" applyAlignment="1">
      <alignment horizontal="center"/>
      <protection/>
    </xf>
    <xf numFmtId="0" fontId="16" fillId="7" borderId="16" xfId="49" applyFont="1" applyFill="1" applyBorder="1">
      <alignment/>
      <protection/>
    </xf>
    <xf numFmtId="174" fontId="0" fillId="0" borderId="17" xfId="49" applyNumberFormat="1" applyBorder="1">
      <alignment/>
      <protection/>
    </xf>
    <xf numFmtId="0" fontId="0" fillId="0" borderId="17" xfId="49" applyFont="1" applyBorder="1">
      <alignment/>
      <protection/>
    </xf>
    <xf numFmtId="174" fontId="0" fillId="0" borderId="17" xfId="49" applyNumberFormat="1" applyFont="1" applyBorder="1">
      <alignment/>
      <protection/>
    </xf>
    <xf numFmtId="165" fontId="0" fillId="0" borderId="17" xfId="52" applyNumberFormat="1" applyBorder="1" applyAlignment="1">
      <alignment/>
    </xf>
    <xf numFmtId="0" fontId="0" fillId="0" borderId="17" xfId="49" applyBorder="1">
      <alignment/>
      <protection/>
    </xf>
    <xf numFmtId="0" fontId="0" fillId="0" borderId="17" xfId="49" applyFill="1" applyBorder="1">
      <alignment/>
      <protection/>
    </xf>
    <xf numFmtId="174" fontId="0" fillId="0" borderId="17" xfId="49" applyNumberFormat="1" applyFont="1" applyFill="1" applyBorder="1">
      <alignment/>
      <protection/>
    </xf>
    <xf numFmtId="0" fontId="0" fillId="0" borderId="17" xfId="49" applyFont="1" applyFill="1" applyBorder="1">
      <alignment/>
      <protection/>
    </xf>
    <xf numFmtId="0" fontId="15" fillId="7" borderId="18" xfId="49" applyFont="1" applyFill="1" applyBorder="1">
      <alignment/>
      <protection/>
    </xf>
    <xf numFmtId="174" fontId="57" fillId="0" borderId="19" xfId="49" applyNumberFormat="1" applyFont="1" applyBorder="1">
      <alignment/>
      <protection/>
    </xf>
    <xf numFmtId="165" fontId="57" fillId="0" borderId="19" xfId="52" applyNumberFormat="1" applyFont="1" applyBorder="1" applyAlignment="1">
      <alignment/>
    </xf>
    <xf numFmtId="0" fontId="57" fillId="0" borderId="19" xfId="49" applyFont="1" applyBorder="1">
      <alignment/>
      <protection/>
    </xf>
    <xf numFmtId="0" fontId="57" fillId="0" borderId="19" xfId="49" applyFont="1" applyFill="1" applyBorder="1">
      <alignment/>
      <protection/>
    </xf>
    <xf numFmtId="174" fontId="0" fillId="0" borderId="0" xfId="49" applyNumberFormat="1" applyBorder="1">
      <alignment/>
      <protection/>
    </xf>
    <xf numFmtId="174" fontId="0" fillId="0" borderId="20" xfId="49" applyNumberFormat="1" applyBorder="1">
      <alignment/>
      <protection/>
    </xf>
    <xf numFmtId="165" fontId="0" fillId="0" borderId="20" xfId="52" applyNumberFormat="1" applyBorder="1" applyAlignment="1">
      <alignment/>
    </xf>
    <xf numFmtId="165" fontId="0" fillId="0" borderId="0" xfId="52" applyNumberFormat="1" applyBorder="1" applyAlignment="1">
      <alignment/>
    </xf>
    <xf numFmtId="0" fontId="0" fillId="0" borderId="0" xfId="49" applyBorder="1">
      <alignment/>
      <protection/>
    </xf>
    <xf numFmtId="164" fontId="0" fillId="0" borderId="0" xfId="49" applyNumberFormat="1">
      <alignment/>
      <protection/>
    </xf>
    <xf numFmtId="164" fontId="15" fillId="32" borderId="10" xfId="49" applyNumberFormat="1" applyFont="1" applyFill="1" applyBorder="1" applyAlignment="1">
      <alignment horizontal="center"/>
      <protection/>
    </xf>
    <xf numFmtId="0" fontId="0" fillId="33" borderId="11" xfId="49" applyFill="1" applyBorder="1">
      <alignment/>
      <protection/>
    </xf>
    <xf numFmtId="0" fontId="15" fillId="33" borderId="11" xfId="49" applyFont="1" applyFill="1" applyBorder="1" applyAlignment="1">
      <alignment horizontal="center"/>
      <protection/>
    </xf>
    <xf numFmtId="0" fontId="15" fillId="33" borderId="12" xfId="49" applyFont="1" applyFill="1" applyBorder="1" applyAlignment="1">
      <alignment horizontal="center"/>
      <protection/>
    </xf>
    <xf numFmtId="0" fontId="0" fillId="0" borderId="20" xfId="49" applyBorder="1">
      <alignment/>
      <protection/>
    </xf>
    <xf numFmtId="0" fontId="0" fillId="7" borderId="13" xfId="49" applyFill="1" applyBorder="1">
      <alignment/>
      <protection/>
    </xf>
    <xf numFmtId="0" fontId="3" fillId="32" borderId="14" xfId="49" applyFont="1" applyFill="1" applyBorder="1" applyAlignment="1">
      <alignment horizontal="center"/>
      <protection/>
    </xf>
    <xf numFmtId="0" fontId="3" fillId="33" borderId="14" xfId="49" applyFont="1" applyFill="1" applyBorder="1" applyAlignment="1">
      <alignment horizontal="center"/>
      <protection/>
    </xf>
    <xf numFmtId="0" fontId="15" fillId="7" borderId="15" xfId="49" applyFont="1" applyFill="1" applyBorder="1" applyAlignment="1">
      <alignment horizontal="center"/>
      <protection/>
    </xf>
    <xf numFmtId="0" fontId="0" fillId="0" borderId="0" xfId="49" applyFont="1">
      <alignment/>
      <protection/>
    </xf>
    <xf numFmtId="0" fontId="17" fillId="7" borderId="16" xfId="49" applyFont="1" applyFill="1" applyBorder="1" applyAlignment="1">
      <alignment wrapText="1"/>
      <protection/>
    </xf>
    <xf numFmtId="164" fontId="0" fillId="0" borderId="17" xfId="49" applyNumberFormat="1" applyBorder="1">
      <alignment/>
      <protection/>
    </xf>
    <xf numFmtId="164" fontId="0" fillId="0" borderId="17" xfId="49" applyNumberFormat="1" applyFont="1" applyBorder="1" applyAlignment="1">
      <alignment horizontal="right"/>
      <protection/>
    </xf>
    <xf numFmtId="174" fontId="0" fillId="0" borderId="17" xfId="49" applyNumberFormat="1" applyBorder="1" applyAlignment="1">
      <alignment horizontal="center"/>
      <protection/>
    </xf>
    <xf numFmtId="10" fontId="0" fillId="0" borderId="17" xfId="52" applyNumberFormat="1" applyBorder="1" applyAlignment="1">
      <alignment/>
    </xf>
    <xf numFmtId="10" fontId="0" fillId="0" borderId="0" xfId="52" applyNumberFormat="1" applyBorder="1" applyAlignment="1">
      <alignment/>
    </xf>
    <xf numFmtId="164" fontId="0" fillId="0" borderId="17" xfId="49" applyNumberFormat="1" applyFont="1" applyBorder="1">
      <alignment/>
      <protection/>
    </xf>
    <xf numFmtId="164" fontId="0" fillId="0" borderId="17" xfId="49" applyNumberFormat="1" applyFont="1" applyFill="1" applyBorder="1" applyAlignment="1">
      <alignment horizontal="right"/>
      <protection/>
    </xf>
    <xf numFmtId="0" fontId="3" fillId="7" borderId="18" xfId="49" applyFont="1" applyFill="1" applyBorder="1" applyAlignment="1">
      <alignment wrapText="1"/>
      <protection/>
    </xf>
    <xf numFmtId="164" fontId="57" fillId="0" borderId="19" xfId="49" applyNumberFormat="1" applyFont="1" applyBorder="1">
      <alignment/>
      <protection/>
    </xf>
    <xf numFmtId="174" fontId="57" fillId="0" borderId="19" xfId="49" applyNumberFormat="1" applyFont="1" applyBorder="1" applyAlignment="1">
      <alignment horizontal="center"/>
      <protection/>
    </xf>
    <xf numFmtId="10" fontId="57" fillId="0" borderId="19" xfId="52" applyNumberFormat="1" applyFont="1" applyBorder="1" applyAlignment="1">
      <alignment/>
    </xf>
    <xf numFmtId="0" fontId="0" fillId="0" borderId="0" xfId="49" applyFont="1" applyBorder="1">
      <alignment/>
      <protection/>
    </xf>
    <xf numFmtId="164" fontId="0" fillId="0" borderId="0" xfId="49" applyNumberFormat="1" applyBorder="1">
      <alignment/>
      <protection/>
    </xf>
    <xf numFmtId="165" fontId="0" fillId="0" borderId="0" xfId="52" applyNumberFormat="1" applyAlignment="1">
      <alignment/>
    </xf>
    <xf numFmtId="174" fontId="58" fillId="0" borderId="21" xfId="47" applyNumberFormat="1" applyFont="1" applyBorder="1" applyAlignment="1">
      <alignment horizontal="right" wrapText="1"/>
      <protection/>
    </xf>
    <xf numFmtId="174" fontId="58" fillId="0" borderId="17" xfId="47" applyNumberFormat="1" applyFont="1" applyBorder="1" applyAlignment="1">
      <alignment horizontal="right" wrapText="1"/>
      <protection/>
    </xf>
    <xf numFmtId="174" fontId="18" fillId="0" borderId="17" xfId="47" applyNumberFormat="1" applyFont="1" applyBorder="1" applyAlignment="1">
      <alignment horizontal="right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6" xfId="49"/>
    <cellStyle name="Poznámka" xfId="50"/>
    <cellStyle name="Percent" xfId="51"/>
    <cellStyle name="Procenta 2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výroby krmných směsí 2013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3315"/>
          <c:w val="0.5605"/>
          <c:h val="0.40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'[2]datagrafy'!$A$18:$A$22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'[2]datagrafy'!$P$18:$P$22</c:f>
              <c:numCache>
                <c:ptCount val="5"/>
                <c:pt idx="0">
                  <c:v>802.308</c:v>
                </c:pt>
                <c:pt idx="1">
                  <c:v>902.463</c:v>
                </c:pt>
                <c:pt idx="2">
                  <c:v>473.419</c:v>
                </c:pt>
                <c:pt idx="3">
                  <c:v>86.376</c:v>
                </c:pt>
                <c:pt idx="4">
                  <c:v>219.162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66"/>
          <c:w val="0.846"/>
          <c:h val="0.9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'[2]datagrafy'!$AI$17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'[2]datagrafy'!$AI$18:$AI$23</c:f>
              <c:numCache>
                <c:ptCount val="6"/>
                <c:pt idx="0">
                  <c:v>-0.08013256718501871</c:v>
                </c:pt>
                <c:pt idx="1">
                  <c:v>-0.019780742468296628</c:v>
                </c:pt>
                <c:pt idx="2">
                  <c:v>-0.00848429984119555</c:v>
                </c:pt>
                <c:pt idx="3">
                  <c:v>-0.012284559145064404</c:v>
                </c:pt>
                <c:pt idx="4">
                  <c:v>-0.005376949573836395</c:v>
                </c:pt>
                <c:pt idx="5">
                  <c:v>-0.12605911821341168</c:v>
                </c:pt>
              </c:numCache>
            </c:numRef>
          </c:val>
        </c:ser>
        <c:ser>
          <c:idx val="1"/>
          <c:order val="1"/>
          <c:tx>
            <c:strRef>
              <c:f>'[2]datagrafy'!$AJ$17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'[2]datagrafy'!$AJ$18:$AJ$23</c:f>
              <c:numCache>
                <c:ptCount val="6"/>
                <c:pt idx="0">
                  <c:v>-0.00501521629897891</c:v>
                </c:pt>
                <c:pt idx="1">
                  <c:v>-0.02402795290479097</c:v>
                </c:pt>
                <c:pt idx="2">
                  <c:v>0.024943704785189823</c:v>
                </c:pt>
                <c:pt idx="3">
                  <c:v>-0.0007152555906336252</c:v>
                </c:pt>
                <c:pt idx="4">
                  <c:v>0.051781063669686045</c:v>
                </c:pt>
                <c:pt idx="5">
                  <c:v>0.04696634366047253</c:v>
                </c:pt>
              </c:numCache>
            </c:numRef>
          </c:val>
        </c:ser>
        <c:ser>
          <c:idx val="2"/>
          <c:order val="2"/>
          <c:tx>
            <c:strRef>
              <c:f>'[2]datagrafy'!$AK$17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'[2]datagrafy'!$AK$18:$AK$23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3"/>
          <c:order val="3"/>
          <c:tx>
            <c:strRef>
              <c:f>'[2]datagrafy'!$AL$17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'[2]datagrafy'!$AL$18:$AL$23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4"/>
          <c:order val="4"/>
          <c:tx>
            <c:strRef>
              <c:f>'[2]datagrafy'!$AM$17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'[2]datagrafy'!$AM$18:$AM$23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5"/>
          <c:order val="5"/>
          <c:tx>
            <c:strRef>
              <c:f>'[2]datagrafy'!$AN$17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'[2]datagrafy'!$AN$18:$AN$23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6"/>
          <c:order val="6"/>
          <c:tx>
            <c:strRef>
              <c:f>'[2]datagrafy'!$AO$17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'[2]datagrafy'!$AO$18:$AO$23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-0.029412541161189933</c:v>
                </c:pt>
              </c:numCache>
            </c:numRef>
          </c:val>
        </c:ser>
        <c:ser>
          <c:idx val="7"/>
          <c:order val="7"/>
          <c:tx>
            <c:strRef>
              <c:f>'[2]datagrafy'!$AP$17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'[2]datagrafy'!$AP$18:$AP$23</c:f>
              <c:numCache>
                <c:ptCount val="6"/>
                <c:pt idx="0">
                  <c:v>-0.05063492667925096</c:v>
                </c:pt>
                <c:pt idx="1">
                  <c:v>-0.03856451990186428</c:v>
                </c:pt>
                <c:pt idx="2">
                  <c:v>-0.007697092012236139</c:v>
                </c:pt>
                <c:pt idx="3">
                  <c:v>-0.005143241562265972</c:v>
                </c:pt>
                <c:pt idx="4">
                  <c:v>-0.04231152115848054</c:v>
                </c:pt>
                <c:pt idx="5">
                  <c:v>-0.14435130131409782</c:v>
                </c:pt>
              </c:numCache>
            </c:numRef>
          </c:val>
        </c:ser>
        <c:ser>
          <c:idx val="8"/>
          <c:order val="8"/>
          <c:tx>
            <c:strRef>
              <c:f>'[2]datagrafy'!$AQ$17</c:f>
              <c:strCache>
                <c:ptCount val="1"/>
                <c:pt idx="0">
                  <c:v>2012-2011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'[2]datagrafy'!$AQ$18:$AQ$23</c:f>
              <c:numCache>
                <c:ptCount val="6"/>
                <c:pt idx="0">
                  <c:v>-0.00852176640374337</c:v>
                </c:pt>
                <c:pt idx="1">
                  <c:v>0.0009409291463399244</c:v>
                </c:pt>
                <c:pt idx="2">
                  <c:v>0.0020285076100823533</c:v>
                </c:pt>
                <c:pt idx="3">
                  <c:v>0.002272216735823548</c:v>
                </c:pt>
                <c:pt idx="4">
                  <c:v>0.024106859034403256</c:v>
                </c:pt>
                <c:pt idx="5">
                  <c:v>0.020826746122905658</c:v>
                </c:pt>
              </c:numCache>
            </c:numRef>
          </c:val>
        </c:ser>
        <c:ser>
          <c:idx val="9"/>
          <c:order val="9"/>
          <c:tx>
            <c:strRef>
              <c:f>'[2]datagrafy'!$AR$17</c:f>
              <c:strCache>
                <c:ptCount val="1"/>
                <c:pt idx="0">
                  <c:v>2013-2012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'[2]datagrafy'!$AR$18:$AR$23</c:f>
              <c:numCache>
                <c:ptCount val="6"/>
                <c:pt idx="0">
                  <c:v>0.011150471578255085</c:v>
                </c:pt>
                <c:pt idx="1">
                  <c:v>0.005515862932570691</c:v>
                </c:pt>
                <c:pt idx="2">
                  <c:v>0.008610724979946081</c:v>
                </c:pt>
                <c:pt idx="3">
                  <c:v>0.002589985169241705</c:v>
                </c:pt>
                <c:pt idx="4">
                  <c:v>0.003363908278486102</c:v>
                </c:pt>
                <c:pt idx="5">
                  <c:v>0.031230952938499795</c:v>
                </c:pt>
              </c:numCache>
            </c:numRef>
          </c:val>
        </c:ser>
        <c:axId val="63940863"/>
        <c:axId val="38596856"/>
      </c:barChart>
      <c:catAx>
        <c:axId val="63940863"/>
        <c:scaling>
          <c:orientation val="minMax"/>
        </c:scaling>
        <c:axPos val="b"/>
        <c:delete val="1"/>
        <c:majorTickMark val="out"/>
        <c:minorTickMark val="none"/>
        <c:tickLblPos val="none"/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  <c:max val="0.16"/>
          <c:min val="-0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0863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109"/>
          <c:w val="0.11475"/>
          <c:h val="0.7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23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7"/>
          <c:w val="0.8895"/>
          <c:h val="0.8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'[2]datagrafy'!$U$17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'[2]datagrafy'!$U$18:$U$23</c:f>
              <c:numCache>
                <c:ptCount val="6"/>
                <c:pt idx="0">
                  <c:v>-0.16387435456703037</c:v>
                </c:pt>
                <c:pt idx="1">
                  <c:v>0.006052847204355505</c:v>
                </c:pt>
                <c:pt idx="2">
                  <c:v>-0.20721519200633565</c:v>
                </c:pt>
                <c:pt idx="3">
                  <c:v>-0.4018115442898471</c:v>
                </c:pt>
                <c:pt idx="4">
                  <c:v>0.7892319955638734</c:v>
                </c:pt>
                <c:pt idx="5">
                  <c:v>-0.11436938382541728</c:v>
                </c:pt>
              </c:numCache>
            </c:numRef>
          </c:val>
        </c:ser>
        <c:ser>
          <c:idx val="0"/>
          <c:order val="1"/>
          <c:tx>
            <c:strRef>
              <c:f>'[2]datagrafy'!$V$17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'[2]datagrafy'!$V$18:$V$23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2"/>
          <c:order val="2"/>
          <c:tx>
            <c:strRef>
              <c:f>'[2]datagrafy'!$W$17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'[2]datagrafy'!$W$18:$W$23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3"/>
          <c:order val="3"/>
          <c:tx>
            <c:strRef>
              <c:f>'[2]datagrafy'!$X$17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'[2]datagrafy'!$X$18:$X$23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4"/>
          <c:order val="4"/>
          <c:tx>
            <c:strRef>
              <c:f>'[2]datagrafy'!$Y$17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'[2]datagrafy'!$Y$18:$Y$23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5"/>
          <c:order val="5"/>
          <c:tx>
            <c:strRef>
              <c:f>'[2]datagrafy'!$Z$17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'[2]datagrafy'!$Z$18:$Z$23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6"/>
          <c:order val="6"/>
          <c:tx>
            <c:strRef>
              <c:f>'[2]datagrafy'!$AA$17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'[2]datagrafy'!$AA$18:$AA$23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-0.14252115861121917</c:v>
                </c:pt>
              </c:numCache>
            </c:numRef>
          </c:val>
        </c:ser>
        <c:ser>
          <c:idx val="7"/>
          <c:order val="7"/>
          <c:tx>
            <c:strRef>
              <c:f>'[2]datagrafy'!$AB$17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'[2]datagrafy'!$AB$18:$AB$23</c:f>
              <c:numCache>
                <c:ptCount val="6"/>
                <c:pt idx="0">
                  <c:v>-0.4519232955230462</c:v>
                </c:pt>
                <c:pt idx="1">
                  <c:v>-0.0835402439944245</c:v>
                </c:pt>
                <c:pt idx="2">
                  <c:v>-0.24529630815373993</c:v>
                </c:pt>
                <c:pt idx="3">
                  <c:v>-0.4849359415897506</c:v>
                </c:pt>
                <c:pt idx="4">
                  <c:v>1.6717786095515352</c:v>
                </c:pt>
                <c:pt idx="5">
                  <c:v>-0.26629934521499454</c:v>
                </c:pt>
              </c:numCache>
            </c:numRef>
          </c:val>
        </c:ser>
        <c:ser>
          <c:idx val="8"/>
          <c:order val="8"/>
          <c:tx>
            <c:strRef>
              <c:f>'[2]datagrafy'!$AC$17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'[2]datagrafy'!$AC$18:$AC$23</c:f>
              <c:numCache>
                <c:ptCount val="6"/>
                <c:pt idx="0">
                  <c:v>-0.46577474346299985</c:v>
                </c:pt>
                <c:pt idx="1">
                  <c:v>-0.08124640295760832</c:v>
                </c:pt>
                <c:pt idx="2">
                  <c:v>-0.23723187355721442</c:v>
                </c:pt>
                <c:pt idx="3">
                  <c:v>-0.4480093676814988</c:v>
                </c:pt>
                <c:pt idx="4">
                  <c:v>2.65737852637416</c:v>
                </c:pt>
                <c:pt idx="5">
                  <c:v>-0.2510187479475775</c:v>
                </c:pt>
              </c:numCache>
            </c:numRef>
          </c:val>
        </c:ser>
        <c:ser>
          <c:idx val="9"/>
          <c:order val="9"/>
          <c:tx>
            <c:strRef>
              <c:f>'[2]datagrafy'!$AD$17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'[2]datagrafy'!$AD$18:$AD$23</c:f>
              <c:numCache>
                <c:ptCount val="6"/>
                <c:pt idx="0">
                  <c:v>-0.4472730779962041</c:v>
                </c:pt>
                <c:pt idx="1">
                  <c:v>-0.06751952089720181</c:v>
                </c:pt>
                <c:pt idx="2">
                  <c:v>-0.2022865519739836</c:v>
                </c:pt>
                <c:pt idx="3">
                  <c:v>-0.4050420168067227</c:v>
                </c:pt>
                <c:pt idx="4">
                  <c:v>2.797775005198586</c:v>
                </c:pt>
                <c:pt idx="5">
                  <c:v>-0.22762734971290965</c:v>
                </c:pt>
              </c:numCache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b"/>
        <c:delete val="1"/>
        <c:majorTickMark val="out"/>
        <c:minorTickMark val="none"/>
        <c:tickLblPos val="none"/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12275"/>
          <c:w val="0.069"/>
          <c:h val="0.5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4225"/>
          <c:y val="-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"/>
          <c:y val="0.05175"/>
          <c:w val="0.994"/>
          <c:h val="0.8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'[2]datagrafy'!$AI$3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'[2]datagrafy'!$AI$4:$AI$14</c:f>
              <c:numCache>
                <c:ptCount val="11"/>
                <c:pt idx="0">
                  <c:v>-0.08623732523332497</c:v>
                </c:pt>
                <c:pt idx="1">
                  <c:v>-0.002507081348004195</c:v>
                </c:pt>
                <c:pt idx="2">
                  <c:v>-0.009696035407826946</c:v>
                </c:pt>
                <c:pt idx="3">
                  <c:v>-0.007878067587782768</c:v>
                </c:pt>
                <c:pt idx="4">
                  <c:v>0.00011117739657940074</c:v>
                </c:pt>
                <c:pt idx="5">
                  <c:v>-5.248318441876753E-05</c:v>
                </c:pt>
                <c:pt idx="6">
                  <c:v>-0.01603935804059466</c:v>
                </c:pt>
                <c:pt idx="7">
                  <c:v>-0.0005987430743158779</c:v>
                </c:pt>
                <c:pt idx="8">
                  <c:v>0.0043576570636931575</c:v>
                </c:pt>
                <c:pt idx="9">
                  <c:v>0.0006437730254444093</c:v>
                </c:pt>
                <c:pt idx="10">
                  <c:v>-0.11789648639055102</c:v>
                </c:pt>
              </c:numCache>
            </c:numRef>
          </c:val>
        </c:ser>
        <c:ser>
          <c:idx val="2"/>
          <c:order val="1"/>
          <c:tx>
            <c:strRef>
              <c:f>'[2]datagrafy'!$AJ$3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'[2]datagrafy'!$AJ$4:$AJ$14</c:f>
              <c:numCache>
                <c:ptCount val="11"/>
                <c:pt idx="0">
                  <c:v>-0.03944983229728604</c:v>
                </c:pt>
                <c:pt idx="1">
                  <c:v>0.0007815682272096291</c:v>
                </c:pt>
                <c:pt idx="2">
                  <c:v>0.060062814145539954</c:v>
                </c:pt>
                <c:pt idx="3">
                  <c:v>0.008875728187469352</c:v>
                </c:pt>
                <c:pt idx="4">
                  <c:v>-0.00032811783232404243</c:v>
                </c:pt>
                <c:pt idx="5">
                  <c:v>-0.00014504779712178726</c:v>
                </c:pt>
                <c:pt idx="6">
                  <c:v>-0.0032428040273999505</c:v>
                </c:pt>
                <c:pt idx="7">
                  <c:v>-0.0016353082952201474</c:v>
                </c:pt>
                <c:pt idx="8">
                  <c:v>-0.002131357679066259</c:v>
                </c:pt>
                <c:pt idx="9">
                  <c:v>-0.00506963174406246</c:v>
                </c:pt>
                <c:pt idx="10">
                  <c:v>0.017718010887738205</c:v>
                </c:pt>
              </c:numCache>
            </c:numRef>
          </c:val>
        </c:ser>
        <c:ser>
          <c:idx val="3"/>
          <c:order val="2"/>
          <c:tx>
            <c:strRef>
              <c:f>'[2]datagrafy'!$AK$3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'[2]datagrafy'!$AK$4:$AK$14</c:f>
              <c:numCache>
                <c:ptCount val="11"/>
                <c:pt idx="0">
                  <c:v>0.045073803865406104</c:v>
                </c:pt>
                <c:pt idx="1">
                  <c:v>0.002587891807373121</c:v>
                </c:pt>
                <c:pt idx="2">
                  <c:v>-0.06553686388055777</c:v>
                </c:pt>
                <c:pt idx="3">
                  <c:v>0.007110562237742868</c:v>
                </c:pt>
                <c:pt idx="4">
                  <c:v>-2.3177215759123023E-05</c:v>
                </c:pt>
                <c:pt idx="5">
                  <c:v>-0.0007018891160486652</c:v>
                </c:pt>
                <c:pt idx="6">
                  <c:v>0.0055096047073962965</c:v>
                </c:pt>
                <c:pt idx="7">
                  <c:v>0.0005434538202624213</c:v>
                </c:pt>
                <c:pt idx="8">
                  <c:v>0.0038200894571342606</c:v>
                </c:pt>
                <c:pt idx="9">
                  <c:v>0.0025833947356586665</c:v>
                </c:pt>
                <c:pt idx="10">
                  <c:v>0.0009668704186082161</c:v>
                </c:pt>
              </c:numCache>
            </c:numRef>
          </c:val>
        </c:ser>
        <c:ser>
          <c:idx val="4"/>
          <c:order val="3"/>
          <c:tx>
            <c:strRef>
              <c:f>'[2]datagrafy'!$AL$3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'[2]datagrafy'!$AL$4:$AL$14</c:f>
              <c:numCache>
                <c:ptCount val="11"/>
                <c:pt idx="0">
                  <c:v>0.0399548653650428</c:v>
                </c:pt>
                <c:pt idx="1">
                  <c:v>-0.0006068638513390921</c:v>
                </c:pt>
                <c:pt idx="2">
                  <c:v>0.010582447603561699</c:v>
                </c:pt>
                <c:pt idx="3">
                  <c:v>0.0069547426790136126</c:v>
                </c:pt>
                <c:pt idx="4">
                  <c:v>-6.566294519044846E-05</c:v>
                </c:pt>
                <c:pt idx="5">
                  <c:v>0.0018309593874684003</c:v>
                </c:pt>
                <c:pt idx="6">
                  <c:v>0.0020469559177001386</c:v>
                </c:pt>
                <c:pt idx="7">
                  <c:v>0.0014093341604560462</c:v>
                </c:pt>
                <c:pt idx="8">
                  <c:v>-0.0013606053432357653</c:v>
                </c:pt>
                <c:pt idx="9">
                  <c:v>0.0003597638207539823</c:v>
                </c:pt>
                <c:pt idx="10">
                  <c:v>0.061105936794231444</c:v>
                </c:pt>
              </c:numCache>
            </c:numRef>
          </c:val>
        </c:ser>
        <c:ser>
          <c:idx val="5"/>
          <c:order val="4"/>
          <c:tx>
            <c:strRef>
              <c:f>'[2]datagrafy'!$AM$3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'[2]datagrafy'!$AM$4:$AM$14</c:f>
              <c:numCache>
                <c:ptCount val="11"/>
                <c:pt idx="0">
                  <c:v>-0.04265532040181361</c:v>
                </c:pt>
                <c:pt idx="1">
                  <c:v>-0.004096236979213314</c:v>
                </c:pt>
                <c:pt idx="2">
                  <c:v>-0.00624059765911635</c:v>
                </c:pt>
                <c:pt idx="3">
                  <c:v>-0.009239575961143567</c:v>
                </c:pt>
                <c:pt idx="4">
                  <c:v>0.00023319596701254142</c:v>
                </c:pt>
                <c:pt idx="5">
                  <c:v>0.0007103357598524472</c:v>
                </c:pt>
                <c:pt idx="6">
                  <c:v>0.0024915490888909823</c:v>
                </c:pt>
                <c:pt idx="7">
                  <c:v>-0.0008800216520501209</c:v>
                </c:pt>
                <c:pt idx="8">
                  <c:v>0.0008412642217784834</c:v>
                </c:pt>
                <c:pt idx="9">
                  <c:v>-0.001857099726125015</c:v>
                </c:pt>
                <c:pt idx="10">
                  <c:v>-0.06069250734192739</c:v>
                </c:pt>
              </c:numCache>
            </c:numRef>
          </c:val>
        </c:ser>
        <c:ser>
          <c:idx val="6"/>
          <c:order val="5"/>
          <c:tx>
            <c:strRef>
              <c:f>'[2]datagrafy'!$AN$3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'[2]datagrafy'!$AN$4:$AN$14</c:f>
              <c:numCache>
                <c:ptCount val="11"/>
                <c:pt idx="0">
                  <c:v>-0.06263527078428449</c:v>
                </c:pt>
                <c:pt idx="1">
                  <c:v>4.1608443740182726E-05</c:v>
                </c:pt>
                <c:pt idx="2">
                  <c:v>-0.005879273100487864</c:v>
                </c:pt>
                <c:pt idx="3">
                  <c:v>-0.009526946668377233</c:v>
                </c:pt>
                <c:pt idx="4">
                  <c:v>0.00010263416122578474</c:v>
                </c:pt>
                <c:pt idx="5">
                  <c:v>0.0012548413157976856</c:v>
                </c:pt>
                <c:pt idx="6">
                  <c:v>0.0043806756517789334</c:v>
                </c:pt>
                <c:pt idx="7">
                  <c:v>-0.0001328002829374171</c:v>
                </c:pt>
                <c:pt idx="8">
                  <c:v>-0.004195864814166287</c:v>
                </c:pt>
                <c:pt idx="9">
                  <c:v>0.0036185476572712506</c:v>
                </c:pt>
                <c:pt idx="10">
                  <c:v>-0.07297184842043974</c:v>
                </c:pt>
              </c:numCache>
            </c:numRef>
          </c:val>
        </c:ser>
        <c:ser>
          <c:idx val="7"/>
          <c:order val="6"/>
          <c:tx>
            <c:strRef>
              <c:f>'[2]datagrafy'!$AO$3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'[2]datagrafy'!$AO$4:$AO$14</c:f>
              <c:numCache>
                <c:ptCount val="11"/>
                <c:pt idx="0">
                  <c:v>-0.008804309731868576</c:v>
                </c:pt>
                <c:pt idx="1">
                  <c:v>0.0004458446493218637</c:v>
                </c:pt>
                <c:pt idx="2">
                  <c:v>9.724799397964023E-06</c:v>
                </c:pt>
                <c:pt idx="3">
                  <c:v>-0.023910663504361395</c:v>
                </c:pt>
                <c:pt idx="4">
                  <c:v>8.340885637481168E-05</c:v>
                </c:pt>
                <c:pt idx="5">
                  <c:v>-0.00037739702279006624</c:v>
                </c:pt>
                <c:pt idx="6">
                  <c:v>-0.008823759330664503</c:v>
                </c:pt>
                <c:pt idx="7">
                  <c:v>-0.0012432781999545935</c:v>
                </c:pt>
                <c:pt idx="8">
                  <c:v>-0.00019225180348274833</c:v>
                </c:pt>
                <c:pt idx="9">
                  <c:v>-0.008772517118452174</c:v>
                </c:pt>
                <c:pt idx="10">
                  <c:v>-0.051585198406479384</c:v>
                </c:pt>
              </c:numCache>
            </c:numRef>
          </c:val>
        </c:ser>
        <c:ser>
          <c:idx val="8"/>
          <c:order val="7"/>
          <c:tx>
            <c:strRef>
              <c:f>'[2]datagrafy'!$AP$3</c:f>
              <c:strCache>
                <c:ptCount val="1"/>
                <c:pt idx="0">
                  <c:v>2011-2010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'[2]datagrafy'!$AP$4:$AP$14</c:f>
              <c:numCache>
                <c:ptCount val="11"/>
                <c:pt idx="0">
                  <c:v>-0.07075869793268807</c:v>
                </c:pt>
                <c:pt idx="1">
                  <c:v>-0.00036400779284288907</c:v>
                </c:pt>
                <c:pt idx="2">
                  <c:v>-0.0017971652350867238</c:v>
                </c:pt>
                <c:pt idx="3">
                  <c:v>-0.021361302382811562</c:v>
                </c:pt>
                <c:pt idx="4">
                  <c:v>-0.0005730263521134537</c:v>
                </c:pt>
                <c:pt idx="5">
                  <c:v>0.0006933106173540614</c:v>
                </c:pt>
                <c:pt idx="6">
                  <c:v>-0.0033711144238580864</c:v>
                </c:pt>
                <c:pt idx="7">
                  <c:v>-5.678994817917234E-05</c:v>
                </c:pt>
                <c:pt idx="8">
                  <c:v>-0.007166575960499441</c:v>
                </c:pt>
                <c:pt idx="9">
                  <c:v>0.003428693121317528</c:v>
                </c:pt>
                <c:pt idx="10">
                  <c:v>-0.10132667628940782</c:v>
                </c:pt>
              </c:numCache>
            </c:numRef>
          </c:val>
        </c:ser>
        <c:ser>
          <c:idx val="9"/>
          <c:order val="8"/>
          <c:tx>
            <c:strRef>
              <c:f>'[2]datagrafy'!$AQ$3</c:f>
              <c:strCache>
                <c:ptCount val="1"/>
                <c:pt idx="0">
                  <c:v>2012-2011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'[2]datagrafy'!$AQ$4:$AQ$14</c:f>
              <c:numCache>
                <c:ptCount val="11"/>
                <c:pt idx="0">
                  <c:v>-0.02298648808766291</c:v>
                </c:pt>
                <c:pt idx="1">
                  <c:v>-0.00010839371053174351</c:v>
                </c:pt>
                <c:pt idx="2">
                  <c:v>0.0018396211925063492</c:v>
                </c:pt>
                <c:pt idx="3">
                  <c:v>0.001692609479841829</c:v>
                </c:pt>
                <c:pt idx="4">
                  <c:v>0.000575320463591562</c:v>
                </c:pt>
                <c:pt idx="5">
                  <c:v>0.0012792213206479044</c:v>
                </c:pt>
                <c:pt idx="6">
                  <c:v>0.008440666511609537</c:v>
                </c:pt>
                <c:pt idx="7">
                  <c:v>-0.00033264142746178754</c:v>
                </c:pt>
                <c:pt idx="8">
                  <c:v>0.0010918362421173196</c:v>
                </c:pt>
                <c:pt idx="9">
                  <c:v>-0.004448530541134755</c:v>
                </c:pt>
                <c:pt idx="10">
                  <c:v>-0.012956778556476874</c:v>
                </c:pt>
              </c:numCache>
            </c:numRef>
          </c:val>
        </c:ser>
        <c:ser>
          <c:idx val="10"/>
          <c:order val="9"/>
          <c:tx>
            <c:strRef>
              <c:f>'[2]datagrafy'!$AR$3</c:f>
              <c:strCache>
                <c:ptCount val="1"/>
                <c:pt idx="0">
                  <c:v>2013-2012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'[2]datagrafy'!$AR$4:$AR$14</c:f>
              <c:numCache>
                <c:ptCount val="11"/>
                <c:pt idx="0">
                  <c:v>0.03760395339686688</c:v>
                </c:pt>
                <c:pt idx="1">
                  <c:v>0</c:v>
                </c:pt>
                <c:pt idx="2">
                  <c:v>0.00428062359811578</c:v>
                </c:pt>
                <c:pt idx="3">
                  <c:v>0.00919169217567987</c:v>
                </c:pt>
                <c:pt idx="4">
                  <c:v>0</c:v>
                </c:pt>
                <c:pt idx="5">
                  <c:v>0.004799918193317197</c:v>
                </c:pt>
                <c:pt idx="6">
                  <c:v>0.012809859483684237</c:v>
                </c:pt>
                <c:pt idx="7">
                  <c:v>0.0003290051373707593</c:v>
                </c:pt>
                <c:pt idx="8">
                  <c:v>0.004815034645574776</c:v>
                </c:pt>
                <c:pt idx="9">
                  <c:v>-0.006089707252117973</c:v>
                </c:pt>
                <c:pt idx="10">
                  <c:v>0.06801825533910896</c:v>
                </c:pt>
              </c:numCache>
            </c:numRef>
          </c:val>
        </c:ser>
        <c:axId val="18494099"/>
        <c:axId val="32229164"/>
      </c:barChart>
      <c:catAx>
        <c:axId val="18494099"/>
        <c:scaling>
          <c:orientation val="minMax"/>
        </c:scaling>
        <c:axPos val="b"/>
        <c:delete val="1"/>
        <c:majorTickMark val="out"/>
        <c:minorTickMark val="none"/>
        <c:tickLblPos val="none"/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4099"/>
        <c:crossesAt val="1"/>
        <c:crossBetween val="between"/>
        <c:dispUnits/>
        <c:maj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5"/>
          <c:y val="0.803"/>
          <c:w val="0.5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4425"/>
          <c:w val="0.9965"/>
          <c:h val="0.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'[1]datagrafy'!$AT$3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'[1]datagrafy'!$AT$4:$AT$14</c:f>
              <c:numCache>
                <c:ptCount val="11"/>
                <c:pt idx="0">
                  <c:v>-0.11467947124919897</c:v>
                </c:pt>
                <c:pt idx="1">
                  <c:v>-0.4450297079769079</c:v>
                </c:pt>
                <c:pt idx="2">
                  <c:v>-0.32556099319031084</c:v>
                </c:pt>
                <c:pt idx="3">
                  <c:v>0.08607542708424254</c:v>
                </c:pt>
                <c:pt idx="4">
                  <c:v>0.18634001484781004</c:v>
                </c:pt>
                <c:pt idx="5">
                  <c:v>0.565396275443915</c:v>
                </c:pt>
                <c:pt idx="6">
                  <c:v>-0.5787299911031385</c:v>
                </c:pt>
                <c:pt idx="7">
                  <c:v>-0.45193080656206275</c:v>
                </c:pt>
                <c:pt idx="8">
                  <c:v>-0.0970060202589339</c:v>
                </c:pt>
                <c:pt idx="9">
                  <c:v>0.99702493388742</c:v>
                </c:pt>
                <c:pt idx="10">
                  <c:v>-0.10549934481747636</c:v>
                </c:pt>
              </c:numCache>
            </c:numRef>
          </c:val>
        </c:ser>
        <c:ser>
          <c:idx val="2"/>
          <c:order val="1"/>
          <c:tx>
            <c:strRef>
              <c:f>'[1]datagrafy'!$AU$3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'[1]datagrafy'!$AU$4:$AU$14</c:f>
              <c:numCache>
                <c:ptCount val="11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0.6570173781639592</c:v>
                </c:pt>
                <c:pt idx="10">
                  <c:v>-0.08965057246986352</c:v>
                </c:pt>
              </c:numCache>
            </c:numRef>
          </c:val>
        </c:ser>
        <c:ser>
          <c:idx val="3"/>
          <c:order val="2"/>
          <c:tx>
            <c:strRef>
              <c:f>'[1]datagrafy'!$AV$3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'[1]datagrafy'!$AV$4:$AV$14</c:f>
              <c:numCache>
                <c:ptCount val="11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0.8333490744238763</c:v>
                </c:pt>
                <c:pt idx="10">
                  <c:v>-0.08877038253778768</c:v>
                </c:pt>
              </c:numCache>
            </c:numRef>
          </c:val>
        </c:ser>
        <c:ser>
          <c:idx val="4"/>
          <c:order val="3"/>
          <c:tx>
            <c:strRef>
              <c:f>'[1]datagrafy'!$AW$3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'[1]datagrafy'!$AW$4:$AW$14</c:f>
              <c:numCache>
                <c:ptCount val="11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0.8579287873063848</c:v>
                </c:pt>
                <c:pt idx="10">
                  <c:v>-0.03308884312811011</c:v>
                </c:pt>
              </c:numCache>
            </c:numRef>
          </c:val>
        </c:ser>
        <c:ser>
          <c:idx val="5"/>
          <c:order val="4"/>
          <c:tx>
            <c:strRef>
              <c:f>'[1]datagrafy'!$AX$3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'[1]datagrafy'!$AX$4:$AX$14</c:f>
              <c:numCache>
                <c:ptCount val="11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0.7232952398942201</c:v>
                </c:pt>
                <c:pt idx="10">
                  <c:v>-0.09177310561554886</c:v>
                </c:pt>
              </c:numCache>
            </c:numRef>
          </c:val>
        </c:ser>
        <c:ser>
          <c:idx val="6"/>
          <c:order val="5"/>
          <c:tx>
            <c:strRef>
              <c:f>'[1]datagrafy'!$AY$3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'[1]datagrafy'!$AY$4:$AY$14</c:f>
              <c:numCache>
                <c:ptCount val="11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0.9697062712504725</c:v>
                </c:pt>
                <c:pt idx="10">
                  <c:v>-0.15804810088393761</c:v>
                </c:pt>
              </c:numCache>
            </c:numRef>
          </c:val>
        </c:ser>
        <c:ser>
          <c:idx val="7"/>
          <c:order val="6"/>
          <c:tx>
            <c:strRef>
              <c:f>'[1]datagrafy'!$AZ$3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'[1]datagrafy'!$AZ$4:$AZ$14</c:f>
              <c:numCache>
                <c:ptCount val="11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0.4159189648658861</c:v>
                </c:pt>
                <c:pt idx="10">
                  <c:v>-0.2014803566485518</c:v>
                </c:pt>
              </c:numCache>
            </c:numRef>
          </c:val>
        </c:ser>
        <c:ser>
          <c:idx val="8"/>
          <c:order val="7"/>
          <c:tx>
            <c:strRef>
              <c:f>'[1]datagrafy'!$BA$3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'[1]datagrafy'!$BA$4:$BA$14</c:f>
              <c:numCache>
                <c:ptCount val="11"/>
                <c:pt idx="0">
                  <c:v>-0.295928870201257</c:v>
                </c:pt>
                <c:pt idx="1">
                  <c:v>-0.623825376090346</c:v>
                </c:pt>
                <c:pt idx="2">
                  <c:v>-0.46248506231150055</c:v>
                </c:pt>
                <c:pt idx="3">
                  <c:v>-0.1282542113323124</c:v>
                </c:pt>
                <c:pt idx="4">
                  <c:v>-0.858203414996288</c:v>
                </c:pt>
                <c:pt idx="5">
                  <c:v>1.5838025119099175</c:v>
                </c:pt>
                <c:pt idx="6">
                  <c:v>-0.57305914604596</c:v>
                </c:pt>
                <c:pt idx="7">
                  <c:v>-0.6171435376782684</c:v>
                </c:pt>
                <c:pt idx="8">
                  <c:v>-0.34061566343971217</c:v>
                </c:pt>
                <c:pt idx="9">
                  <c:v>0.6211985266339253</c:v>
                </c:pt>
                <c:pt idx="10">
                  <c:v>-0.28239106822936344</c:v>
                </c:pt>
              </c:numCache>
            </c:numRef>
          </c:val>
        </c:ser>
        <c:ser>
          <c:idx val="9"/>
          <c:order val="8"/>
          <c:tx>
            <c:strRef>
              <c:f>'[2]datagrafy'!$BE$3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99B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'[2]datagrafy'!$BE$4:$BE$14</c:f>
              <c:numCache>
                <c:ptCount val="11"/>
                <c:pt idx="0">
                  <c:v>-0.32086581372607836</c:v>
                </c:pt>
                <c:pt idx="1">
                  <c:v>-0.6342337027516751</c:v>
                </c:pt>
                <c:pt idx="2">
                  <c:v>-0.4426060812989625</c:v>
                </c:pt>
                <c:pt idx="3">
                  <c:v>-0.1206031945028525</c:v>
                </c:pt>
                <c:pt idx="4">
                  <c:v>0.11507052709725318</c:v>
                </c:pt>
                <c:pt idx="5">
                  <c:v>1.8994153313122561</c:v>
                </c:pt>
                <c:pt idx="6">
                  <c:v>-0.4339353784059429</c:v>
                </c:pt>
                <c:pt idx="7">
                  <c:v>-0.639711793253342</c:v>
                </c:pt>
                <c:pt idx="8">
                  <c:v>-0.318293153413424</c:v>
                </c:pt>
                <c:pt idx="9">
                  <c:v>0.3818473743860975</c:v>
                </c:pt>
                <c:pt idx="10">
                  <c:v>-0.2916895899196684</c:v>
                </c:pt>
              </c:numCache>
            </c:numRef>
          </c:val>
        </c:ser>
        <c:ser>
          <c:idx val="10"/>
          <c:order val="9"/>
          <c:tx>
            <c:strRef>
              <c:f>'[2]datagrafy'!$BF$3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'[2]datagrafy'!$BF$4:$BF$14</c:f>
              <c:numCache>
                <c:ptCount val="11"/>
                <c:pt idx="0">
                  <c:v>-0.2805996482738856</c:v>
                </c:pt>
                <c:pt idx="1">
                  <c:v>0</c:v>
                </c:pt>
                <c:pt idx="2">
                  <c:v>-0.39694891784745545</c:v>
                </c:pt>
                <c:pt idx="3">
                  <c:v>-0.07959279213514348</c:v>
                </c:pt>
                <c:pt idx="4">
                  <c:v>0</c:v>
                </c:pt>
                <c:pt idx="5">
                  <c:v>3.068319618882633</c:v>
                </c:pt>
                <c:pt idx="6">
                  <c:v>-0.2255318225546289</c:v>
                </c:pt>
                <c:pt idx="7">
                  <c:v>-0.6176794593146158</c:v>
                </c:pt>
                <c:pt idx="8">
                  <c:v>-0.2211256358954573</c:v>
                </c:pt>
                <c:pt idx="9">
                  <c:v>0.058438798639969924</c:v>
                </c:pt>
                <c:pt idx="10">
                  <c:v>-0.2435115515874754</c:v>
                </c:pt>
              </c:numCache>
            </c:numRef>
          </c:val>
        </c:ser>
        <c:axId val="21627021"/>
        <c:axId val="60425462"/>
      </c:barChart>
      <c:catAx>
        <c:axId val="21627021"/>
        <c:scaling>
          <c:orientation val="minMax"/>
        </c:scaling>
        <c:axPos val="b"/>
        <c:delete val="1"/>
        <c:majorTickMark val="out"/>
        <c:minorTickMark val="none"/>
        <c:tickLblPos val="none"/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021"/>
        <c:crossesAt val="1"/>
        <c:crossBetween val="between"/>
        <c:dispUnits/>
        <c:majorUnit val="0.4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5"/>
          <c:y val="0.885"/>
          <c:w val="0.6492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krmných surovin v roce 2013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5325"/>
          <c:w val="0.5485"/>
          <c:h val="0.41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
0,61%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
3,45%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 suroviny
3, 12%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datagrafy!$A$4:$A$13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</c:strCache>
            </c:strRef>
          </c:cat>
          <c:val>
            <c:numRef>
              <c:f>datagrafy!$P$4:$P$13</c:f>
              <c:numCache>
                <c:ptCount val="10"/>
                <c:pt idx="0">
                  <c:v>1511.099</c:v>
                </c:pt>
                <c:pt idx="1">
                  <c:v>0</c:v>
                </c:pt>
                <c:pt idx="2">
                  <c:v>127.169</c:v>
                </c:pt>
                <c:pt idx="3">
                  <c:v>463.992</c:v>
                </c:pt>
                <c:pt idx="4">
                  <c:v>0</c:v>
                </c:pt>
                <c:pt idx="5">
                  <c:v>37.575</c:v>
                </c:pt>
                <c:pt idx="6">
                  <c:v>107.071</c:v>
                </c:pt>
                <c:pt idx="7">
                  <c:v>12.841</c:v>
                </c:pt>
                <c:pt idx="8">
                  <c:v>86.811</c:v>
                </c:pt>
                <c:pt idx="9">
                  <c:v>44.827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0.68675</cdr:y>
    </cdr:from>
    <cdr:to>
      <cdr:x>0.2055</cdr:x>
      <cdr:y>0.742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76225" y="2190750"/>
          <a:ext cx="84772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0.19225</cdr:x>
      <cdr:y>0.6835</cdr:y>
    </cdr:from>
    <cdr:to>
      <cdr:x>0.343</cdr:x>
      <cdr:y>0.73875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047750" y="2171700"/>
          <a:ext cx="828675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0.3355</cdr:x>
      <cdr:y>0.6775</cdr:y>
    </cdr:from>
    <cdr:to>
      <cdr:x>0.4635</cdr:x>
      <cdr:y>0.733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1828800" y="2152650"/>
          <a:ext cx="70485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0.47025</cdr:x>
      <cdr:y>0.6775</cdr:y>
    </cdr:from>
    <cdr:to>
      <cdr:x>0.616</cdr:x>
      <cdr:y>0.733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2571750" y="2152650"/>
          <a:ext cx="80010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0.61675</cdr:x>
      <cdr:y>0.81925</cdr:y>
    </cdr:from>
    <cdr:to>
      <cdr:x>0.76675</cdr:x>
      <cdr:y>0.8745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3371850" y="2609850"/>
          <a:ext cx="819150" cy="180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0.714</cdr:x>
      <cdr:y>0.89025</cdr:y>
    </cdr:from>
    <cdr:to>
      <cdr:x>0.909</cdr:x>
      <cdr:y>0.9455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6"/>
        <a:stretch>
          <a:fillRect/>
        </a:stretch>
      </cdr:blipFill>
      <cdr:spPr>
        <a:xfrm>
          <a:off x="3905250" y="2838450"/>
          <a:ext cx="1066800" cy="180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</cdr:x>
      <cdr:y>0.2485</cdr:y>
    </cdr:from>
    <cdr:to>
      <cdr:x>0.73675</cdr:x>
      <cdr:y>0.29725</cdr:y>
    </cdr:to>
    <cdr:sp fLocksText="0">
      <cdr:nvSpPr>
        <cdr:cNvPr id="1" name="TextovéPole 6"/>
        <cdr:cNvSpPr txBox="1">
          <a:spLocks noChangeArrowheads="1"/>
        </cdr:cNvSpPr>
      </cdr:nvSpPr>
      <cdr:spPr>
        <a:xfrm>
          <a:off x="3200400" y="800100"/>
          <a:ext cx="1000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0.52375</cdr:y>
    </cdr:from>
    <cdr:to>
      <cdr:x>0.75375</cdr:x>
      <cdr:y>0.631</cdr:y>
    </cdr:to>
    <cdr:sp>
      <cdr:nvSpPr>
        <cdr:cNvPr id="2" name="TextovéPole 7"/>
        <cdr:cNvSpPr txBox="1">
          <a:spLocks noChangeArrowheads="1"/>
        </cdr:cNvSpPr>
      </cdr:nvSpPr>
      <cdr:spPr>
        <a:xfrm>
          <a:off x="3676650" y="1685925"/>
          <a:ext cx="628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úsušky pícnin
</a:t>
          </a:r>
        </a:p>
      </cdr:txBody>
    </cdr:sp>
  </cdr:relSizeAnchor>
  <cdr:relSizeAnchor xmlns:cdr="http://schemas.openxmlformats.org/drawingml/2006/chartDrawing">
    <cdr:from>
      <cdr:x>0.19775</cdr:x>
      <cdr:y>0.194</cdr:y>
    </cdr:from>
    <cdr:to>
      <cdr:x>0.3325</cdr:x>
      <cdr:y>0.319</cdr:y>
    </cdr:to>
    <cdr:sp>
      <cdr:nvSpPr>
        <cdr:cNvPr id="3" name="TextovéPole 8"/>
        <cdr:cNvSpPr txBox="1">
          <a:spLocks noChangeArrowheads="1"/>
        </cdr:cNvSpPr>
      </cdr:nvSpPr>
      <cdr:spPr>
        <a:xfrm>
          <a:off x="1123950" y="619125"/>
          <a:ext cx="7715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mlýnské krmné sur</a:t>
          </a:r>
        </a:p>
      </cdr:txBody>
    </cdr:sp>
  </cdr:relSizeAnchor>
  <cdr:relSizeAnchor xmlns:cdr="http://schemas.openxmlformats.org/drawingml/2006/chartDrawing">
    <cdr:from>
      <cdr:x>0.11175</cdr:x>
      <cdr:y>0.38575</cdr:y>
    </cdr:from>
    <cdr:to>
      <cdr:x>0.22775</cdr:x>
      <cdr:y>0.453</cdr:y>
    </cdr:to>
    <cdr:sp>
      <cdr:nvSpPr>
        <cdr:cNvPr id="4" name="TextovéPole 9"/>
        <cdr:cNvSpPr txBox="1">
          <a:spLocks noChangeArrowheads="1"/>
        </cdr:cNvSpPr>
      </cdr:nvSpPr>
      <cdr:spPr>
        <a:xfrm>
          <a:off x="638175" y="12382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luštěniny</a:t>
          </a:r>
        </a:p>
      </cdr:txBody>
    </cdr:sp>
  </cdr:relSizeAnchor>
  <cdr:relSizeAnchor xmlns:cdr="http://schemas.openxmlformats.org/drawingml/2006/chartDrawing">
    <cdr:from>
      <cdr:x>0.041</cdr:x>
      <cdr:y>0.255</cdr:y>
    </cdr:from>
    <cdr:to>
      <cdr:x>0.17075</cdr:x>
      <cdr:y>0.306</cdr:y>
    </cdr:to>
    <cdr:sp>
      <cdr:nvSpPr>
        <cdr:cNvPr id="5" name="TextovéPole 10"/>
        <cdr:cNvSpPr txBox="1">
          <a:spLocks noChangeArrowheads="1"/>
        </cdr:cNvSpPr>
      </cdr:nvSpPr>
      <cdr:spPr>
        <a:xfrm>
          <a:off x="228600" y="819150"/>
          <a:ext cx="742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obiloviny
</a:t>
          </a:r>
        </a:p>
      </cdr:txBody>
    </cdr:sp>
  </cdr:relSizeAnchor>
  <cdr:relSizeAnchor xmlns:cdr="http://schemas.openxmlformats.org/drawingml/2006/chartDrawing">
    <cdr:from>
      <cdr:x>0.283</cdr:x>
      <cdr:y>0.62925</cdr:y>
    </cdr:from>
    <cdr:to>
      <cdr:x>0.415</cdr:x>
      <cdr:y>0.74225</cdr:y>
    </cdr:to>
    <cdr:sp>
      <cdr:nvSpPr>
        <cdr:cNvPr id="6" name="TextovéPole 11"/>
        <cdr:cNvSpPr txBox="1">
          <a:spLocks noChangeArrowheads="1"/>
        </cdr:cNvSpPr>
      </cdr:nvSpPr>
      <cdr:spPr>
        <a:xfrm>
          <a:off x="1609725" y="2028825"/>
          <a:ext cx="752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krm.sur.z.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olej. semen</a:t>
          </a:r>
        </a:p>
      </cdr:txBody>
    </cdr:sp>
  </cdr:relSizeAnchor>
  <cdr:relSizeAnchor xmlns:cdr="http://schemas.openxmlformats.org/drawingml/2006/chartDrawing">
    <cdr:from>
      <cdr:x>0.3615</cdr:x>
      <cdr:y>0.34275</cdr:y>
    </cdr:from>
    <cdr:to>
      <cdr:x>0.5</cdr:x>
      <cdr:y>0.509</cdr:y>
    </cdr:to>
    <cdr:sp>
      <cdr:nvSpPr>
        <cdr:cNvPr id="7" name="TextovéPole 12"/>
        <cdr:cNvSpPr txBox="1">
          <a:spLocks noChangeArrowheads="1"/>
        </cdr:cNvSpPr>
      </cdr:nvSpPr>
      <cdr:spPr>
        <a:xfrm>
          <a:off x="2057400" y="1104900"/>
          <a:ext cx="7905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sušené pivovarské mláto</a:t>
          </a:r>
        </a:p>
      </cdr:txBody>
    </cdr:sp>
  </cdr:relSizeAnchor>
  <cdr:relSizeAnchor xmlns:cdr="http://schemas.openxmlformats.org/drawingml/2006/chartDrawing">
    <cdr:from>
      <cdr:x>0.43925</cdr:x>
      <cdr:y>0.53175</cdr:y>
    </cdr:from>
    <cdr:to>
      <cdr:x>0.60125</cdr:x>
      <cdr:y>0.7145</cdr:y>
    </cdr:to>
    <cdr:sp>
      <cdr:nvSpPr>
        <cdr:cNvPr id="8" name="TextovéPole 13"/>
        <cdr:cNvSpPr txBox="1">
          <a:spLocks noChangeArrowheads="1"/>
        </cdr:cNvSpPr>
      </cdr:nvSpPr>
      <cdr:spPr>
        <a:xfrm>
          <a:off x="2505075" y="1714500"/>
          <a:ext cx="9239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ostat.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produkty potr. průmyslu</a:t>
          </a:r>
        </a:p>
      </cdr:txBody>
    </cdr:sp>
  </cdr:relSizeAnchor>
  <cdr:relSizeAnchor xmlns:cdr="http://schemas.openxmlformats.org/drawingml/2006/chartDrawing">
    <cdr:from>
      <cdr:x>0.54775</cdr:x>
      <cdr:y>0.346</cdr:y>
    </cdr:from>
    <cdr:to>
      <cdr:x>0.67975</cdr:x>
      <cdr:y>0.4555</cdr:y>
    </cdr:to>
    <cdr:sp>
      <cdr:nvSpPr>
        <cdr:cNvPr id="9" name="TextovéPole 14"/>
        <cdr:cNvSpPr txBox="1">
          <a:spLocks noChangeArrowheads="1"/>
        </cdr:cNvSpPr>
      </cdr:nvSpPr>
      <cdr:spPr>
        <a:xfrm>
          <a:off x="3124200" y="1114425"/>
          <a:ext cx="752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krmiva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živ. původu</a:t>
          </a:r>
        </a:p>
      </cdr:txBody>
    </cdr:sp>
  </cdr:relSizeAnchor>
  <cdr:relSizeAnchor xmlns:cdr="http://schemas.openxmlformats.org/drawingml/2006/chartDrawing">
    <cdr:from>
      <cdr:x>0.721</cdr:x>
      <cdr:y>0.3605</cdr:y>
    </cdr:from>
    <cdr:to>
      <cdr:x>0.8305</cdr:x>
      <cdr:y>0.492</cdr:y>
    </cdr:to>
    <cdr:sp>
      <cdr:nvSpPr>
        <cdr:cNvPr id="10" name="TextovéPole 15"/>
        <cdr:cNvSpPr txBox="1">
          <a:spLocks noChangeArrowheads="1"/>
        </cdr:cNvSpPr>
      </cdr:nvSpPr>
      <cdr:spPr>
        <a:xfrm>
          <a:off x="4114800" y="1162050"/>
          <a:ext cx="628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 krmiva</a:t>
          </a:r>
        </a:p>
      </cdr:txBody>
    </cdr:sp>
  </cdr:relSizeAnchor>
  <cdr:relSizeAnchor xmlns:cdr="http://schemas.openxmlformats.org/drawingml/2006/chartDrawing">
    <cdr:from>
      <cdr:x>0.81825</cdr:x>
      <cdr:y>0.36225</cdr:y>
    </cdr:from>
    <cdr:to>
      <cdr:x>0.9325</cdr:x>
      <cdr:y>0.4815</cdr:y>
    </cdr:to>
    <cdr:sp>
      <cdr:nvSpPr>
        <cdr:cNvPr id="11" name="TextovéPole 16"/>
        <cdr:cNvSpPr txBox="1">
          <a:spLocks noChangeArrowheads="1"/>
        </cdr:cNvSpPr>
      </cdr:nvSpPr>
      <cdr:spPr>
        <a:xfrm>
          <a:off x="4667250" y="1162050"/>
          <a:ext cx="65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ost.krm.suroviny
</a:t>
          </a:r>
        </a:p>
      </cdr:txBody>
    </cdr:sp>
  </cdr:relSizeAnchor>
  <cdr:relSizeAnchor xmlns:cdr="http://schemas.openxmlformats.org/drawingml/2006/chartDrawing">
    <cdr:from>
      <cdr:x>0.89875</cdr:x>
      <cdr:y>0.16325</cdr:y>
    </cdr:from>
    <cdr:to>
      <cdr:x>0.99975</cdr:x>
      <cdr:y>0.31425</cdr:y>
    </cdr:to>
    <cdr:sp>
      <cdr:nvSpPr>
        <cdr:cNvPr id="12" name="TextovéPole 17"/>
        <cdr:cNvSpPr txBox="1">
          <a:spLocks noChangeArrowheads="1"/>
        </cdr:cNvSpPr>
      </cdr:nvSpPr>
      <cdr:spPr>
        <a:xfrm>
          <a:off x="5133975" y="523875"/>
          <a:ext cx="5810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 krmné směsi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0.687</cdr:y>
    </cdr:from>
    <cdr:to>
      <cdr:x>0.1565</cdr:x>
      <cdr:y>0.77225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228600" y="2105025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obiloviny
</a:t>
          </a:r>
        </a:p>
      </cdr:txBody>
    </cdr:sp>
  </cdr:relSizeAnchor>
  <cdr:relSizeAnchor xmlns:cdr="http://schemas.openxmlformats.org/drawingml/2006/chartDrawing">
    <cdr:from>
      <cdr:x>0.1235</cdr:x>
      <cdr:y>0.51425</cdr:y>
    </cdr:from>
    <cdr:to>
      <cdr:x>0.22775</cdr:x>
      <cdr:y>0.5785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695325" y="1571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luštěniny</a:t>
          </a:r>
        </a:p>
      </cdr:txBody>
    </cdr:sp>
  </cdr:relSizeAnchor>
  <cdr:relSizeAnchor xmlns:cdr="http://schemas.openxmlformats.org/drawingml/2006/chartDrawing">
    <cdr:from>
      <cdr:x>0.19825</cdr:x>
      <cdr:y>0.33725</cdr:y>
    </cdr:from>
    <cdr:to>
      <cdr:x>0.329</cdr:x>
      <cdr:y>0.491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1123950" y="1028700"/>
          <a:ext cx="7429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mlýnské krmné sur.</a:t>
          </a:r>
        </a:p>
      </cdr:txBody>
    </cdr:sp>
  </cdr:relSizeAnchor>
  <cdr:relSizeAnchor xmlns:cdr="http://schemas.openxmlformats.org/drawingml/2006/chartDrawing">
    <cdr:from>
      <cdr:x>0.2865</cdr:x>
      <cdr:y>0.62725</cdr:y>
    </cdr:from>
    <cdr:to>
      <cdr:x>0.418</cdr:x>
      <cdr:y>0.85475</cdr:y>
    </cdr:to>
    <cdr:sp>
      <cdr:nvSpPr>
        <cdr:cNvPr id="4" name="TextovéPole 6"/>
        <cdr:cNvSpPr txBox="1">
          <a:spLocks noChangeArrowheads="1"/>
        </cdr:cNvSpPr>
      </cdr:nvSpPr>
      <cdr:spPr>
        <a:xfrm>
          <a:off x="1628775" y="1914525"/>
          <a:ext cx="7524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krm.sur.z olej.semen</a:t>
          </a:r>
        </a:p>
      </cdr:txBody>
    </cdr:sp>
  </cdr:relSizeAnchor>
  <cdr:relSizeAnchor xmlns:cdr="http://schemas.openxmlformats.org/drawingml/2006/chartDrawing">
    <cdr:from>
      <cdr:x>0.3755</cdr:x>
      <cdr:y>0.37375</cdr:y>
    </cdr:from>
    <cdr:to>
      <cdr:x>0.47875</cdr:x>
      <cdr:y>0.5485</cdr:y>
    </cdr:to>
    <cdr:sp>
      <cdr:nvSpPr>
        <cdr:cNvPr id="5" name="TextovéPole 7"/>
        <cdr:cNvSpPr txBox="1">
          <a:spLocks noChangeArrowheads="1"/>
        </cdr:cNvSpPr>
      </cdr:nvSpPr>
      <cdr:spPr>
        <a:xfrm>
          <a:off x="2133600" y="1143000"/>
          <a:ext cx="5905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sušené pivovar. mláto</a:t>
          </a:r>
        </a:p>
      </cdr:txBody>
    </cdr:sp>
  </cdr:relSizeAnchor>
  <cdr:relSizeAnchor xmlns:cdr="http://schemas.openxmlformats.org/drawingml/2006/chartDrawing">
    <cdr:from>
      <cdr:x>0.44075</cdr:x>
      <cdr:y>0.6825</cdr:y>
    </cdr:from>
    <cdr:to>
      <cdr:x>0.59425</cdr:x>
      <cdr:y>0.8115</cdr:y>
    </cdr:to>
    <cdr:sp>
      <cdr:nvSpPr>
        <cdr:cNvPr id="6" name="TextovéPole 8"/>
        <cdr:cNvSpPr txBox="1">
          <a:spLocks noChangeArrowheads="1"/>
        </cdr:cNvSpPr>
      </cdr:nvSpPr>
      <cdr:spPr>
        <a:xfrm>
          <a:off x="2514600" y="2085975"/>
          <a:ext cx="876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ost. produkty potr.průmyslu</a:t>
          </a:r>
        </a:p>
      </cdr:txBody>
    </cdr:sp>
  </cdr:relSizeAnchor>
  <cdr:relSizeAnchor xmlns:cdr="http://schemas.openxmlformats.org/drawingml/2006/chartDrawing">
    <cdr:from>
      <cdr:x>0.54975</cdr:x>
      <cdr:y>0.459</cdr:y>
    </cdr:from>
    <cdr:to>
      <cdr:x>0.67975</cdr:x>
      <cdr:y>0.58575</cdr:y>
    </cdr:to>
    <cdr:sp>
      <cdr:nvSpPr>
        <cdr:cNvPr id="7" name="TextovéPole 9"/>
        <cdr:cNvSpPr txBox="1">
          <a:spLocks noChangeArrowheads="1"/>
        </cdr:cNvSpPr>
      </cdr:nvSpPr>
      <cdr:spPr>
        <a:xfrm>
          <a:off x="3133725" y="1400175"/>
          <a:ext cx="742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krmiva živ.původu</a:t>
          </a:r>
        </a:p>
      </cdr:txBody>
    </cdr:sp>
  </cdr:relSizeAnchor>
  <cdr:relSizeAnchor xmlns:cdr="http://schemas.openxmlformats.org/drawingml/2006/chartDrawing">
    <cdr:from>
      <cdr:x>0.654</cdr:x>
      <cdr:y>0.37875</cdr:y>
    </cdr:from>
    <cdr:to>
      <cdr:x>0.763</cdr:x>
      <cdr:y>0.5215</cdr:y>
    </cdr:to>
    <cdr:sp>
      <cdr:nvSpPr>
        <cdr:cNvPr id="8" name="TextovéPole 10"/>
        <cdr:cNvSpPr txBox="1">
          <a:spLocks noChangeArrowheads="1"/>
        </cdr:cNvSpPr>
      </cdr:nvSpPr>
      <cdr:spPr>
        <a:xfrm>
          <a:off x="3724275" y="1152525"/>
          <a:ext cx="6191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úsušky pícnin</a:t>
          </a:r>
        </a:p>
      </cdr:txBody>
    </cdr:sp>
  </cdr:relSizeAnchor>
  <cdr:relSizeAnchor xmlns:cdr="http://schemas.openxmlformats.org/drawingml/2006/chartDrawing">
    <cdr:from>
      <cdr:x>0.72975</cdr:x>
      <cdr:y>0.70075</cdr:y>
    </cdr:from>
    <cdr:to>
      <cdr:x>0.87675</cdr:x>
      <cdr:y>0.857</cdr:y>
    </cdr:to>
    <cdr:sp>
      <cdr:nvSpPr>
        <cdr:cNvPr id="9" name="TextovéPole 11"/>
        <cdr:cNvSpPr txBox="1">
          <a:spLocks noChangeArrowheads="1"/>
        </cdr:cNvSpPr>
      </cdr:nvSpPr>
      <cdr:spPr>
        <a:xfrm>
          <a:off x="4162425" y="2143125"/>
          <a:ext cx="838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min.krmiva</a:t>
          </a:r>
        </a:p>
      </cdr:txBody>
    </cdr:sp>
  </cdr:relSizeAnchor>
  <cdr:relSizeAnchor xmlns:cdr="http://schemas.openxmlformats.org/drawingml/2006/chartDrawing">
    <cdr:from>
      <cdr:x>0.79625</cdr:x>
      <cdr:y>0.2105</cdr:y>
    </cdr:from>
    <cdr:to>
      <cdr:x>0.90225</cdr:x>
      <cdr:y>0.3855</cdr:y>
    </cdr:to>
    <cdr:sp>
      <cdr:nvSpPr>
        <cdr:cNvPr id="10" name="TextovéPole 12"/>
        <cdr:cNvSpPr txBox="1">
          <a:spLocks noChangeArrowheads="1"/>
        </cdr:cNvSpPr>
      </cdr:nvSpPr>
      <cdr:spPr>
        <a:xfrm>
          <a:off x="4533900" y="638175"/>
          <a:ext cx="6000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ost.krm.suroviny</a:t>
          </a:r>
        </a:p>
      </cdr:txBody>
    </cdr:sp>
  </cdr:relSizeAnchor>
  <cdr:relSizeAnchor xmlns:cdr="http://schemas.openxmlformats.org/drawingml/2006/chartDrawing">
    <cdr:from>
      <cdr:x>0.88525</cdr:x>
      <cdr:y>0.68925</cdr:y>
    </cdr:from>
    <cdr:to>
      <cdr:x>1</cdr:x>
      <cdr:y>0.85925</cdr:y>
    </cdr:to>
    <cdr:sp>
      <cdr:nvSpPr>
        <cdr:cNvPr id="11" name="TextovéPole 13"/>
        <cdr:cNvSpPr txBox="1">
          <a:spLocks noChangeArrowheads="1"/>
        </cdr:cNvSpPr>
      </cdr:nvSpPr>
      <cdr:spPr>
        <a:xfrm>
          <a:off x="5048250" y="2105025"/>
          <a:ext cx="7048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krm. směsi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4768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8</xdr:col>
      <xdr:colOff>600075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0" y="2457450"/>
        <a:ext cx="5476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8</xdr:col>
      <xdr:colOff>600075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0" y="5867400"/>
        <a:ext cx="5476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123825</xdr:rowOff>
    </xdr:from>
    <xdr:to>
      <xdr:col>9</xdr:col>
      <xdr:colOff>228600</xdr:colOff>
      <xdr:row>93</xdr:row>
      <xdr:rowOff>114300</xdr:rowOff>
    </xdr:to>
    <xdr:graphicFrame>
      <xdr:nvGraphicFramePr>
        <xdr:cNvPr id="4" name="Chart 5"/>
        <xdr:cNvGraphicFramePr/>
      </xdr:nvGraphicFramePr>
      <xdr:xfrm>
        <a:off x="0" y="11944350"/>
        <a:ext cx="57150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9</xdr:col>
      <xdr:colOff>219075</xdr:colOff>
      <xdr:row>111</xdr:row>
      <xdr:rowOff>276225</xdr:rowOff>
    </xdr:to>
    <xdr:graphicFrame>
      <xdr:nvGraphicFramePr>
        <xdr:cNvPr id="5" name="Chart 6"/>
        <xdr:cNvGraphicFramePr/>
      </xdr:nvGraphicFramePr>
      <xdr:xfrm>
        <a:off x="0" y="15182850"/>
        <a:ext cx="570547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123825</xdr:rowOff>
    </xdr:to>
    <xdr:graphicFrame>
      <xdr:nvGraphicFramePr>
        <xdr:cNvPr id="6" name="Chart 4"/>
        <xdr:cNvGraphicFramePr/>
      </xdr:nvGraphicFramePr>
      <xdr:xfrm>
        <a:off x="0" y="9067800"/>
        <a:ext cx="54864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6</xdr:col>
      <xdr:colOff>247650</xdr:colOff>
      <xdr:row>91</xdr:row>
      <xdr:rowOff>47625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3905250" y="1478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LENKA\Krmiva(MZe)3-01\krmiva_2013\krmiva_2013\v&#253;sledky12_tabulky_k_grafu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LENKA\Krmiva(MZe)3-01\krmiva_2013\v&#253;pocet_krmiva_2013_nov&#253;-dopl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-07"/>
      <sheetName val="grafy"/>
      <sheetName val="datagrafy"/>
      <sheetName val="List1"/>
    </sheetNames>
    <sheetDataSet>
      <sheetData sheetId="2">
        <row r="3">
          <cell r="AT3">
            <v>2004</v>
          </cell>
          <cell r="AU3">
            <v>2005</v>
          </cell>
          <cell r="AV3">
            <v>2006</v>
          </cell>
          <cell r="AW3">
            <v>2007</v>
          </cell>
          <cell r="AX3">
            <v>2008</v>
          </cell>
          <cell r="AY3">
            <v>2009</v>
          </cell>
          <cell r="AZ3">
            <v>2010</v>
          </cell>
          <cell r="BA3">
            <v>2011</v>
          </cell>
        </row>
        <row r="4">
          <cell r="A4" t="str">
            <v>obiloviny</v>
          </cell>
          <cell r="AT4">
            <v>-0.11467947124919897</v>
          </cell>
          <cell r="AU4">
            <v>-0.16802634422884477</v>
          </cell>
          <cell r="AV4">
            <v>-0.10599438799751304</v>
          </cell>
          <cell r="AW4">
            <v>-0.050954107073655885</v>
          </cell>
          <cell r="AX4">
            <v>-0.11330503528210933</v>
          </cell>
          <cell r="AY4">
            <v>-0.1993046410898749</v>
          </cell>
          <cell r="AZ4">
            <v>-0.21051103119355508</v>
          </cell>
          <cell r="BA4">
            <v>-0.295928870201257</v>
          </cell>
        </row>
        <row r="5">
          <cell r="A5" t="str">
            <v>luštěniny</v>
          </cell>
          <cell r="AT5">
            <v>-0.4450297079769079</v>
          </cell>
          <cell r="AU5">
            <v>-0.35148118494795844</v>
          </cell>
          <cell r="AV5">
            <v>-0.03623951793013369</v>
          </cell>
          <cell r="AW5">
            <v>-0.11023555686654596</v>
          </cell>
          <cell r="AX5">
            <v>-0.6402174371075808</v>
          </cell>
          <cell r="AY5">
            <v>-0.6351607601870971</v>
          </cell>
          <cell r="AZ5">
            <v>-0.5849311027769585</v>
          </cell>
          <cell r="BA5">
            <v>-0.623825376090346</v>
          </cell>
        </row>
        <row r="6">
          <cell r="A6" t="str">
            <v>mlýnské krmné sur.</v>
          </cell>
          <cell r="AT6">
            <v>-0.32556099319031084</v>
          </cell>
          <cell r="AU6">
            <v>0.48346895806066104</v>
          </cell>
          <cell r="AV6">
            <v>-0.4149357916500692</v>
          </cell>
          <cell r="AW6">
            <v>-0.26972723306587754</v>
          </cell>
          <cell r="AX6">
            <v>-0.360591058252243</v>
          </cell>
          <cell r="AY6">
            <v>-0.44099850148902675</v>
          </cell>
          <cell r="AZ6">
            <v>-0.440875206282365</v>
          </cell>
          <cell r="BA6">
            <v>-0.46248506231150055</v>
          </cell>
        </row>
        <row r="7">
          <cell r="A7" t="str">
            <v>krmné sur.z olej.semen</v>
          </cell>
          <cell r="AT7">
            <v>0.08607542708424254</v>
          </cell>
          <cell r="AU7">
            <v>0.13608574217045288</v>
          </cell>
          <cell r="AV7">
            <v>0.17686008775757966</v>
          </cell>
          <cell r="AW7">
            <v>0.21677947139150522</v>
          </cell>
          <cell r="AX7">
            <v>0.16050472510295255</v>
          </cell>
          <cell r="AY7">
            <v>0.10600139650397922</v>
          </cell>
          <cell r="AZ7">
            <v>-0.020808702758888797</v>
          </cell>
          <cell r="BA7">
            <v>-0.1282542113323124</v>
          </cell>
        </row>
        <row r="8">
          <cell r="A8" t="str">
            <v>sušené pivovarské mláto</v>
          </cell>
          <cell r="AT8">
            <v>0.18634001484781004</v>
          </cell>
          <cell r="AU8">
            <v>-0.5055679287305122</v>
          </cell>
          <cell r="AV8">
            <v>-0.5553080920564217</v>
          </cell>
          <cell r="AW8">
            <v>-0.696362286562732</v>
          </cell>
          <cell r="AX8">
            <v>-0.16481069042316254</v>
          </cell>
          <cell r="AY8">
            <v>0.05493689680772085</v>
          </cell>
          <cell r="AZ8">
            <v>0.22048997772828494</v>
          </cell>
          <cell r="BA8">
            <v>-0.858203414996288</v>
          </cell>
        </row>
        <row r="9">
          <cell r="A9" t="str">
            <v>ostatní produkty potr.průmyslu</v>
          </cell>
          <cell r="AT9">
            <v>0.565396275443915</v>
          </cell>
          <cell r="AU9">
            <v>0.5207882200086615</v>
          </cell>
          <cell r="AV9">
            <v>0.30110437418796</v>
          </cell>
          <cell r="AW9">
            <v>0.8747293200519706</v>
          </cell>
          <cell r="AX9">
            <v>1.1108705067128626</v>
          </cell>
          <cell r="AY9">
            <v>1.5027067994802943</v>
          </cell>
          <cell r="AZ9">
            <v>1.3934603724556083</v>
          </cell>
          <cell r="BA9">
            <v>1.5838025119099175</v>
          </cell>
        </row>
        <row r="10">
          <cell r="A10" t="str">
            <v>krmiva živ.původu</v>
          </cell>
          <cell r="AT10">
            <v>-0.5787299911031385</v>
          </cell>
          <cell r="AU10">
            <v>-0.6453551873042509</v>
          </cell>
          <cell r="AV10">
            <v>-0.5301516806388381</v>
          </cell>
          <cell r="AW10">
            <v>-0.487309314218342</v>
          </cell>
          <cell r="AX10">
            <v>-0.4319751755864334</v>
          </cell>
          <cell r="AY10">
            <v>-0.34059066480531786</v>
          </cell>
          <cell r="AZ10">
            <v>-0.5112295751929462</v>
          </cell>
          <cell r="BA10">
            <v>-0.57305914604596</v>
          </cell>
        </row>
        <row r="11">
          <cell r="A11" t="str">
            <v>Úsušky pícnin</v>
          </cell>
          <cell r="AT11">
            <v>-0.45193080656206275</v>
          </cell>
          <cell r="AU11">
            <v>-0.5902283621639326</v>
          </cell>
          <cell r="AV11">
            <v>-0.5434543126805014</v>
          </cell>
          <cell r="AW11">
            <v>-0.42203828862357473</v>
          </cell>
          <cell r="AX11">
            <v>-0.5024860809241671</v>
          </cell>
          <cell r="AY11">
            <v>-0.51388930240867</v>
          </cell>
          <cell r="AZ11">
            <v>-0.6128561645874893</v>
          </cell>
          <cell r="BA11">
            <v>-0.6171435376782684</v>
          </cell>
        </row>
        <row r="12">
          <cell r="A12" t="str">
            <v>Minerální krmiva</v>
          </cell>
          <cell r="AT12">
            <v>-0.0970060202589339</v>
          </cell>
          <cell r="AU12">
            <v>-0.1513229317135757</v>
          </cell>
          <cell r="AV12">
            <v>-0.05224436329705617</v>
          </cell>
          <cell r="AW12">
            <v>-0.08756740267547114</v>
          </cell>
          <cell r="AX12">
            <v>-0.06439254600428856</v>
          </cell>
          <cell r="AY12">
            <v>-0.17296356442394822</v>
          </cell>
          <cell r="AZ12">
            <v>-0.17757520837632434</v>
          </cell>
          <cell r="BA12">
            <v>-0.34061566343971217</v>
          </cell>
        </row>
        <row r="13">
          <cell r="A13" t="str">
            <v>Ostatní krmné suroviny</v>
          </cell>
          <cell r="AT13">
            <v>0.99702493388742</v>
          </cell>
          <cell r="AU13">
            <v>0.6570173781639592</v>
          </cell>
          <cell r="AV13">
            <v>0.8333490744238763</v>
          </cell>
          <cell r="AW13">
            <v>0.8579287873063848</v>
          </cell>
          <cell r="AX13">
            <v>0.7232952398942201</v>
          </cell>
          <cell r="AY13">
            <v>0.9697062712504725</v>
          </cell>
          <cell r="AZ13">
            <v>0.4159189648658861</v>
          </cell>
          <cell r="BA13">
            <v>0.6211985266339253</v>
          </cell>
        </row>
        <row r="14">
          <cell r="A14" t="str">
            <v>Celkem krmné směsi</v>
          </cell>
          <cell r="AT14">
            <v>-0.10549934481747636</v>
          </cell>
          <cell r="AU14">
            <v>-0.08965057246986352</v>
          </cell>
          <cell r="AV14">
            <v>-0.08877038253778768</v>
          </cell>
          <cell r="AW14">
            <v>-0.03308884312811011</v>
          </cell>
          <cell r="AX14">
            <v>-0.09177310561554886</v>
          </cell>
          <cell r="AY14">
            <v>-0.15804810088393761</v>
          </cell>
          <cell r="AZ14">
            <v>-0.2014803566485518</v>
          </cell>
          <cell r="BA14">
            <v>-0.28239106822936344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vyp"/>
      <sheetName val="2013"/>
      <sheetName val="pomocné výpočty"/>
      <sheetName val="datagrafy"/>
      <sheetName val="grafy"/>
      <sheetName val="99-07"/>
      <sheetName val="adresy"/>
      <sheetName val="emaily"/>
    </sheetNames>
    <sheetDataSet>
      <sheetData sheetId="2">
        <row r="78">
          <cell r="L78">
            <v>802.308</v>
          </cell>
        </row>
        <row r="81">
          <cell r="L81">
            <v>902.463</v>
          </cell>
        </row>
        <row r="84">
          <cell r="L84">
            <v>473.419</v>
          </cell>
        </row>
        <row r="87">
          <cell r="L87">
            <v>86.376</v>
          </cell>
        </row>
        <row r="98">
          <cell r="L98">
            <v>219.162</v>
          </cell>
        </row>
      </sheetData>
      <sheetData sheetId="4">
        <row r="3">
          <cell r="AI3" t="str">
            <v>2004-2003</v>
          </cell>
          <cell r="AJ3" t="str">
            <v>2005-2004</v>
          </cell>
          <cell r="AK3" t="str">
            <v>2006-2005</v>
          </cell>
          <cell r="AL3" t="str">
            <v>2007-2006</v>
          </cell>
          <cell r="AM3" t="str">
            <v>2008-2007</v>
          </cell>
          <cell r="AN3" t="str">
            <v>2009-2008</v>
          </cell>
          <cell r="AO3" t="str">
            <v>2010-2009</v>
          </cell>
          <cell r="AP3" t="str">
            <v>2011-2010</v>
          </cell>
          <cell r="AQ3" t="str">
            <v>2012-2011</v>
          </cell>
          <cell r="AR3" t="str">
            <v>2013-2012</v>
          </cell>
          <cell r="BE3">
            <v>2012</v>
          </cell>
          <cell r="BF3">
            <v>2013</v>
          </cell>
        </row>
        <row r="4">
          <cell r="A4" t="str">
            <v>obiloviny</v>
          </cell>
          <cell r="AI4">
            <v>-0.08623732523332497</v>
          </cell>
          <cell r="AJ4">
            <v>-0.03944983229728604</v>
          </cell>
          <cell r="AK4">
            <v>0.045073803865406104</v>
          </cell>
          <cell r="AL4">
            <v>0.0399548653650428</v>
          </cell>
          <cell r="AM4">
            <v>-0.04265532040181361</v>
          </cell>
          <cell r="AN4">
            <v>-0.06263527078428449</v>
          </cell>
          <cell r="AO4">
            <v>-0.008804309731868576</v>
          </cell>
          <cell r="AP4">
            <v>-0.07075869793268807</v>
          </cell>
          <cell r="AQ4">
            <v>-0.02298648808766291</v>
          </cell>
          <cell r="AR4">
            <v>0.03760395339686688</v>
          </cell>
          <cell r="BE4">
            <v>-0.32086581372607836</v>
          </cell>
          <cell r="BF4">
            <v>-0.2805996482738856</v>
          </cell>
        </row>
        <row r="5">
          <cell r="A5" t="str">
            <v>luštěniny</v>
          </cell>
          <cell r="AI5">
            <v>-0.002507081348004195</v>
          </cell>
          <cell r="AJ5">
            <v>0.0007815682272096291</v>
          </cell>
          <cell r="AK5">
            <v>0.002587891807373121</v>
          </cell>
          <cell r="AL5">
            <v>-0.0006068638513390921</v>
          </cell>
          <cell r="AM5">
            <v>-0.004096236979213314</v>
          </cell>
          <cell r="AN5">
            <v>4.1608443740182726E-05</v>
          </cell>
          <cell r="AO5">
            <v>0.0004458446493218637</v>
          </cell>
          <cell r="AP5">
            <v>-0.00036400779284288907</v>
          </cell>
          <cell r="AQ5">
            <v>-0.00010839371053174351</v>
          </cell>
          <cell r="AR5" t="e">
            <v>#VALUE!</v>
          </cell>
          <cell r="BE5">
            <v>-0.6342337027516751</v>
          </cell>
          <cell r="BF5" t="e">
            <v>#VALUE!</v>
          </cell>
        </row>
        <row r="6">
          <cell r="A6" t="str">
            <v>mlýnské krmné sur.</v>
          </cell>
          <cell r="AI6">
            <v>-0.009696035407826946</v>
          </cell>
          <cell r="AJ6">
            <v>0.060062814145539954</v>
          </cell>
          <cell r="AK6">
            <v>-0.06553686388055777</v>
          </cell>
          <cell r="AL6">
            <v>0.010582447603561699</v>
          </cell>
          <cell r="AM6">
            <v>-0.00624059765911635</v>
          </cell>
          <cell r="AN6">
            <v>-0.005879273100487864</v>
          </cell>
          <cell r="AO6">
            <v>9.724799397964023E-06</v>
          </cell>
          <cell r="AP6">
            <v>-0.0017971652350867238</v>
          </cell>
          <cell r="AQ6">
            <v>0.0018396211925063492</v>
          </cell>
          <cell r="AR6">
            <v>0.00428062359811578</v>
          </cell>
          <cell r="BE6">
            <v>-0.4426060812989625</v>
          </cell>
          <cell r="BF6">
            <v>-0.39694891784745545</v>
          </cell>
        </row>
        <row r="7">
          <cell r="A7" t="str">
            <v>krmné sur.z olej.semen</v>
          </cell>
          <cell r="AI7">
            <v>-0.007878067587782768</v>
          </cell>
          <cell r="AJ7">
            <v>0.008875728187469352</v>
          </cell>
          <cell r="AK7">
            <v>0.007110562237742868</v>
          </cell>
          <cell r="AL7">
            <v>0.0069547426790136126</v>
          </cell>
          <cell r="AM7">
            <v>-0.009239575961143567</v>
          </cell>
          <cell r="AN7">
            <v>-0.009526946668377233</v>
          </cell>
          <cell r="AO7">
            <v>-0.023910663504361395</v>
          </cell>
          <cell r="AP7">
            <v>-0.021361302382811562</v>
          </cell>
          <cell r="AQ7">
            <v>0.001692609479841829</v>
          </cell>
          <cell r="AR7">
            <v>0.00919169217567987</v>
          </cell>
          <cell r="BE7">
            <v>-0.1206031945028525</v>
          </cell>
          <cell r="BF7">
            <v>-0.07959279213514348</v>
          </cell>
        </row>
        <row r="8">
          <cell r="A8" t="str">
            <v>sušené pivovarské mláto</v>
          </cell>
          <cell r="AI8">
            <v>0.00011117739657940074</v>
          </cell>
          <cell r="AJ8">
            <v>-0.00032811783232404243</v>
          </cell>
          <cell r="AK8">
            <v>-2.3177215759123023E-05</v>
          </cell>
          <cell r="AL8">
            <v>-6.566294519044846E-05</v>
          </cell>
          <cell r="AM8">
            <v>0.00023319596701254142</v>
          </cell>
          <cell r="AN8">
            <v>0.00010263416122578474</v>
          </cell>
          <cell r="AO8">
            <v>8.340885637481168E-05</v>
          </cell>
          <cell r="AP8">
            <v>-0.0005730263521134537</v>
          </cell>
          <cell r="AQ8">
            <v>0.000575320463591562</v>
          </cell>
          <cell r="AR8" t="e">
            <v>#VALUE!</v>
          </cell>
          <cell r="BE8">
            <v>0.11507052709725318</v>
          </cell>
          <cell r="BF8" t="e">
            <v>#VALUE!</v>
          </cell>
        </row>
        <row r="9">
          <cell r="A9" t="str">
            <v>ostatní produkty potr.průmyslu</v>
          </cell>
          <cell r="AI9">
            <v>-5.248318441876753E-05</v>
          </cell>
          <cell r="AJ9">
            <v>-0.00014504779712178726</v>
          </cell>
          <cell r="AK9">
            <v>-0.0007018891160486652</v>
          </cell>
          <cell r="AL9">
            <v>0.0018309593874684003</v>
          </cell>
          <cell r="AM9">
            <v>0.0007103357598524472</v>
          </cell>
          <cell r="AN9">
            <v>0.0012548413157976856</v>
          </cell>
          <cell r="AO9">
            <v>-0.00037739702279006624</v>
          </cell>
          <cell r="AP9">
            <v>0.0006933106173540614</v>
          </cell>
          <cell r="AQ9">
            <v>0.0012792213206479044</v>
          </cell>
          <cell r="AR9">
            <v>0.004799918193317197</v>
          </cell>
          <cell r="BE9">
            <v>1.8994153313122561</v>
          </cell>
          <cell r="BF9">
            <v>3.068319618882633</v>
          </cell>
        </row>
        <row r="10">
          <cell r="A10" t="str">
            <v>krmiva živ.původu</v>
          </cell>
          <cell r="AI10">
            <v>-0.01603935804059466</v>
          </cell>
          <cell r="AJ10">
            <v>-0.0032428040273999505</v>
          </cell>
          <cell r="AK10">
            <v>0.0055096047073962965</v>
          </cell>
          <cell r="AL10">
            <v>0.0020469559177001386</v>
          </cell>
          <cell r="AM10">
            <v>0.0024915490888909823</v>
          </cell>
          <cell r="AN10">
            <v>0.0043806756517789334</v>
          </cell>
          <cell r="AO10">
            <v>-0.008823759330664503</v>
          </cell>
          <cell r="AP10">
            <v>-0.0033711144238580864</v>
          </cell>
          <cell r="AQ10">
            <v>0.008440666511609537</v>
          </cell>
          <cell r="AR10">
            <v>0.012809859483684237</v>
          </cell>
          <cell r="BE10">
            <v>-0.4339353784059429</v>
          </cell>
          <cell r="BF10">
            <v>-0.2255318225546289</v>
          </cell>
        </row>
        <row r="11">
          <cell r="A11" t="str">
            <v>Úsušky pícnin</v>
          </cell>
          <cell r="AI11">
            <v>-0.0005987430743158779</v>
          </cell>
          <cell r="AJ11">
            <v>-0.0016353082952201474</v>
          </cell>
          <cell r="AK11">
            <v>0.0005434538202624213</v>
          </cell>
          <cell r="AL11">
            <v>0.0014093341604560462</v>
          </cell>
          <cell r="AM11">
            <v>-0.0008800216520501209</v>
          </cell>
          <cell r="AN11">
            <v>-0.0001328002829374171</v>
          </cell>
          <cell r="AO11">
            <v>-0.0012432781999545935</v>
          </cell>
          <cell r="AP11">
            <v>-5.678994817917234E-05</v>
          </cell>
          <cell r="AQ11">
            <v>-0.00033264142746178754</v>
          </cell>
          <cell r="AR11">
            <v>0.0003290051373707593</v>
          </cell>
          <cell r="BE11">
            <v>-0.639711793253342</v>
          </cell>
          <cell r="BF11">
            <v>-0.6176794593146158</v>
          </cell>
        </row>
        <row r="12">
          <cell r="A12" t="str">
            <v>Minerální krmiva</v>
          </cell>
          <cell r="AI12">
            <v>0.0043576570636931575</v>
          </cell>
          <cell r="AJ12">
            <v>-0.002131357679066259</v>
          </cell>
          <cell r="AK12">
            <v>0.0038200894571342606</v>
          </cell>
          <cell r="AL12">
            <v>-0.0013606053432357653</v>
          </cell>
          <cell r="AM12">
            <v>0.0008412642217784834</v>
          </cell>
          <cell r="AN12">
            <v>-0.004195864814166287</v>
          </cell>
          <cell r="AO12">
            <v>-0.00019225180348274833</v>
          </cell>
          <cell r="AP12">
            <v>-0.007166575960499441</v>
          </cell>
          <cell r="AQ12">
            <v>0.0010918362421173196</v>
          </cell>
          <cell r="AR12">
            <v>0.004815034645574776</v>
          </cell>
          <cell r="BE12">
            <v>-0.318293153413424</v>
          </cell>
          <cell r="BF12">
            <v>-0.2211256358954573</v>
          </cell>
        </row>
        <row r="13">
          <cell r="A13" t="str">
            <v>Ostatní krmné suroviny</v>
          </cell>
          <cell r="AI13">
            <v>0.0006437730254444093</v>
          </cell>
          <cell r="AJ13">
            <v>-0.00506963174406246</v>
          </cell>
          <cell r="AK13">
            <v>0.0025833947356586665</v>
          </cell>
          <cell r="AL13">
            <v>0.0003597638207539823</v>
          </cell>
          <cell r="AM13">
            <v>-0.001857099726125015</v>
          </cell>
          <cell r="AN13">
            <v>0.0036185476572712506</v>
          </cell>
          <cell r="AO13">
            <v>-0.008772517118452174</v>
          </cell>
          <cell r="AP13">
            <v>0.003428693121317528</v>
          </cell>
          <cell r="AQ13">
            <v>-0.004448530541134755</v>
          </cell>
          <cell r="AR13">
            <v>-0.006089707252117973</v>
          </cell>
          <cell r="BE13">
            <v>0.3818473743860975</v>
          </cell>
          <cell r="BF13">
            <v>0.058438798639969924</v>
          </cell>
        </row>
        <row r="14">
          <cell r="A14" t="str">
            <v>Celkem krmné směsi</v>
          </cell>
          <cell r="AI14">
            <v>-0.11789648639055102</v>
          </cell>
          <cell r="AJ14">
            <v>0.017718010887738205</v>
          </cell>
          <cell r="AK14">
            <v>0.0009668704186082161</v>
          </cell>
          <cell r="AL14">
            <v>0.061105936794231444</v>
          </cell>
          <cell r="AM14">
            <v>-0.06069250734192739</v>
          </cell>
          <cell r="AN14">
            <v>-0.07297184842043974</v>
          </cell>
          <cell r="AO14">
            <v>-0.051585198406479384</v>
          </cell>
          <cell r="AP14">
            <v>-0.10132667628940782</v>
          </cell>
          <cell r="AQ14">
            <v>-0.012956778556476874</v>
          </cell>
          <cell r="AR14">
            <v>0.06801825533910896</v>
          </cell>
          <cell r="BE14">
            <v>-0.2916895899196684</v>
          </cell>
          <cell r="BF14">
            <v>-0.2435115515874754</v>
          </cell>
        </row>
        <row r="17">
          <cell r="U17">
            <v>2004</v>
          </cell>
          <cell r="V17">
            <v>2005</v>
          </cell>
          <cell r="W17">
            <v>2006</v>
          </cell>
          <cell r="X17">
            <v>2007</v>
          </cell>
          <cell r="Y17">
            <v>2008</v>
          </cell>
          <cell r="Z17">
            <v>2009</v>
          </cell>
          <cell r="AA17">
            <v>2010</v>
          </cell>
          <cell r="AB17">
            <v>2011</v>
          </cell>
          <cell r="AC17">
            <v>2012</v>
          </cell>
          <cell r="AD17">
            <v>2013</v>
          </cell>
          <cell r="AI17" t="str">
            <v>2004-2003</v>
          </cell>
          <cell r="AJ17" t="str">
            <v>2005-2004</v>
          </cell>
          <cell r="AK17" t="str">
            <v>2006-2005</v>
          </cell>
          <cell r="AL17" t="str">
            <v>2007-2006</v>
          </cell>
          <cell r="AM17" t="str">
            <v>2008-2007</v>
          </cell>
          <cell r="AN17" t="str">
            <v>2009-2008</v>
          </cell>
          <cell r="AO17" t="str">
            <v>2010-2009</v>
          </cell>
          <cell r="AP17" t="str">
            <v>2011-2010</v>
          </cell>
          <cell r="AQ17" t="str">
            <v>2012-2011</v>
          </cell>
          <cell r="AR17" t="str">
            <v>2013-2012</v>
          </cell>
        </row>
        <row r="18">
          <cell r="A18" t="str">
            <v>prasata celkem</v>
          </cell>
          <cell r="P18">
            <v>802.308</v>
          </cell>
          <cell r="U18">
            <v>-0.16387435456703037</v>
          </cell>
          <cell r="V18">
            <v>-0.1737142148538281</v>
          </cell>
          <cell r="W18">
            <v>-0.14366140905035685</v>
          </cell>
          <cell r="X18">
            <v>-0.12634675466485723</v>
          </cell>
          <cell r="Y18">
            <v>-0.24687763727614376</v>
          </cell>
          <cell r="Z18">
            <v>-0.35985863338718405</v>
          </cell>
          <cell r="AA18">
            <v>-0.355735440513384</v>
          </cell>
          <cell r="AB18">
            <v>-0.4519232955230462</v>
          </cell>
          <cell r="AC18">
            <v>-0.46577474346299985</v>
          </cell>
          <cell r="AD18">
            <v>-0.4472730779962041</v>
          </cell>
          <cell r="AI18">
            <v>-0.08013256718501871</v>
          </cell>
          <cell r="AJ18">
            <v>-0.00501521629897891</v>
          </cell>
          <cell r="AK18">
            <v>0.014630293558351073</v>
          </cell>
          <cell r="AL18">
            <v>0.008487268421978637</v>
          </cell>
          <cell r="AM18">
            <v>-0.05506744783486436</v>
          </cell>
          <cell r="AN18">
            <v>-0.055053278449134234</v>
          </cell>
          <cell r="AO18">
            <v>0.002106678540566327</v>
          </cell>
          <cell r="AP18">
            <v>-0.05063492667925096</v>
          </cell>
          <cell r="AQ18">
            <v>-0.00852176640374337</v>
          </cell>
          <cell r="AR18">
            <v>0.011150471578255085</v>
          </cell>
        </row>
        <row r="19">
          <cell r="A19" t="str">
            <v>drůbež celkem</v>
          </cell>
          <cell r="P19">
            <v>902.463</v>
          </cell>
          <cell r="U19">
            <v>0.006052847204355505</v>
          </cell>
          <cell r="V19">
            <v>-0.0646532528629099</v>
          </cell>
          <cell r="W19">
            <v>-0.006035281754974364</v>
          </cell>
          <cell r="X19">
            <v>0.11006097277458671</v>
          </cell>
          <cell r="Y19">
            <v>0.10932529042404027</v>
          </cell>
          <cell r="Z19">
            <v>0.07357960093365534</v>
          </cell>
          <cell r="AA19">
            <v>0.02633474166906913</v>
          </cell>
          <cell r="AB19">
            <v>-0.0835402439944245</v>
          </cell>
          <cell r="AC19">
            <v>-0.08124640295760832</v>
          </cell>
          <cell r="AD19">
            <v>-0.06751952089720181</v>
          </cell>
          <cell r="AI19">
            <v>-0.019780742468296628</v>
          </cell>
          <cell r="AJ19">
            <v>-0.02402795290479097</v>
          </cell>
          <cell r="AK19">
            <v>0.01902645814957289</v>
          </cell>
          <cell r="AL19">
            <v>0.0379429830352563</v>
          </cell>
          <cell r="AM19">
            <v>-0.00022410219059890968</v>
          </cell>
          <cell r="AN19">
            <v>-0.011613432977114212</v>
          </cell>
          <cell r="AO19">
            <v>-0.01609453125962479</v>
          </cell>
          <cell r="AP19">
            <v>-0.03856451990186428</v>
          </cell>
          <cell r="AQ19">
            <v>0.0009409291463399244</v>
          </cell>
          <cell r="AR19">
            <v>0.005515862932570691</v>
          </cell>
        </row>
        <row r="20">
          <cell r="A20" t="str">
            <v>skot celkem</v>
          </cell>
          <cell r="P20">
            <v>473.419</v>
          </cell>
          <cell r="U20">
            <v>-0.20721519200633565</v>
          </cell>
          <cell r="V20">
            <v>-0.08751579692318057</v>
          </cell>
          <cell r="W20">
            <v>-0.08214568554434087</v>
          </cell>
          <cell r="X20">
            <v>-0.07668963890339875</v>
          </cell>
          <cell r="Y20">
            <v>-0.09703102094461391</v>
          </cell>
          <cell r="Z20">
            <v>-0.1533270426474801</v>
          </cell>
          <cell r="AA20">
            <v>-0.20953375907796523</v>
          </cell>
          <cell r="AB20">
            <v>-0.24529630815373993</v>
          </cell>
          <cell r="AC20">
            <v>-0.23723187355721442</v>
          </cell>
          <cell r="AD20">
            <v>-0.2022865519739836</v>
          </cell>
          <cell r="AI20">
            <v>-0.00848429984119555</v>
          </cell>
          <cell r="AJ20">
            <v>0.024943704785189823</v>
          </cell>
          <cell r="AK20">
            <v>0.0010688569234226265</v>
          </cell>
          <cell r="AL20">
            <v>0.0010934538316303784</v>
          </cell>
          <cell r="AM20">
            <v>-0.0037996652316152806</v>
          </cell>
          <cell r="AN20">
            <v>-0.011215632194403387</v>
          </cell>
          <cell r="AO20">
            <v>-0.011741432928599976</v>
          </cell>
          <cell r="AP20">
            <v>-0.007697092012236139</v>
          </cell>
          <cell r="AQ20">
            <v>0.0020285076100823533</v>
          </cell>
          <cell r="AR20">
            <v>0.008610724979946081</v>
          </cell>
        </row>
        <row r="21">
          <cell r="A21" t="str">
            <v>ostatní zvířata</v>
          </cell>
          <cell r="P21">
            <v>86.376</v>
          </cell>
          <cell r="U21">
            <v>-0.4018115442898471</v>
          </cell>
          <cell r="V21">
            <v>-0.41584240253478444</v>
          </cell>
          <cell r="W21">
            <v>-0.38669238187078103</v>
          </cell>
          <cell r="X21">
            <v>-0.22844055655048912</v>
          </cell>
          <cell r="Y21">
            <v>-0.3403567984570878</v>
          </cell>
          <cell r="Z21">
            <v>-0.26643477062956333</v>
          </cell>
          <cell r="AA21">
            <v>-0.3872503099600496</v>
          </cell>
          <cell r="AB21">
            <v>-0.4849359415897506</v>
          </cell>
          <cell r="AC21">
            <v>-0.4480093676814988</v>
          </cell>
          <cell r="AD21">
            <v>-0.4050420168067227</v>
          </cell>
          <cell r="AI21">
            <v>-0.012284559145064404</v>
          </cell>
          <cell r="AJ21">
            <v>-0.0007152555906336252</v>
          </cell>
          <cell r="AK21">
            <v>0.0014193293065342134</v>
          </cell>
          <cell r="AL21">
            <v>0.007758524330360834</v>
          </cell>
          <cell r="AM21">
            <v>-0.00511406234951003</v>
          </cell>
          <cell r="AN21">
            <v>0.003602698734221408</v>
          </cell>
          <cell r="AO21">
            <v>-0.006173958496496787</v>
          </cell>
          <cell r="AP21">
            <v>-0.005143241562265972</v>
          </cell>
          <cell r="AQ21">
            <v>0.002272216735823548</v>
          </cell>
          <cell r="AR21">
            <v>0.002589985169241705</v>
          </cell>
        </row>
        <row r="22">
          <cell r="A22" t="str">
            <v>domácí zvířata</v>
          </cell>
          <cell r="P22">
            <v>219.162</v>
          </cell>
          <cell r="U22">
            <v>0.7892319955638734</v>
          </cell>
          <cell r="V22">
            <v>3.344666250779788</v>
          </cell>
          <cell r="W22">
            <v>1.1230678588757192</v>
          </cell>
          <cell r="X22">
            <v>2.0268940181603936</v>
          </cell>
          <cell r="Y22">
            <v>2.126429611145768</v>
          </cell>
          <cell r="Z22">
            <v>3.570891384210161</v>
          </cell>
          <cell r="AA22">
            <v>3.6935086989672143</v>
          </cell>
          <cell r="AB22">
            <v>1.6717786095515352</v>
          </cell>
          <cell r="AC22">
            <v>2.65737852637416</v>
          </cell>
          <cell r="AD22">
            <v>2.797775005198586</v>
          </cell>
          <cell r="AI22">
            <v>-0.005376949573836395</v>
          </cell>
          <cell r="AJ22">
            <v>0.051781063669686045</v>
          </cell>
          <cell r="AK22">
            <v>-0.042997092253051115</v>
          </cell>
          <cell r="AL22">
            <v>0.017613454277386743</v>
          </cell>
          <cell r="AM22">
            <v>0.0018079255376406698</v>
          </cell>
          <cell r="AN22">
            <v>0.02798268341301658</v>
          </cell>
          <cell r="AO22">
            <v>0.0024907029829653034</v>
          </cell>
          <cell r="AP22">
            <v>-0.04231152115848054</v>
          </cell>
          <cell r="AQ22">
            <v>0.024106859034403256</v>
          </cell>
          <cell r="AR22">
            <v>0.003363908278486102</v>
          </cell>
        </row>
        <row r="23">
          <cell r="A23" t="str">
            <v>celkem krmné směsi</v>
          </cell>
          <cell r="U23">
            <v>-0.11436938382541728</v>
          </cell>
          <cell r="V23">
            <v>-0.07277455194992588</v>
          </cell>
          <cell r="W23">
            <v>-0.079128043804918</v>
          </cell>
          <cell r="X23">
            <v>-0.012000452776865789</v>
          </cell>
          <cell r="Y23">
            <v>-0.07364900836890886</v>
          </cell>
          <cell r="Z23">
            <v>-0.11653624453931222</v>
          </cell>
          <cell r="AA23">
            <v>-0.14252115861121917</v>
          </cell>
          <cell r="AB23">
            <v>-0.26629934521499454</v>
          </cell>
          <cell r="AC23">
            <v>-0.2510187479475775</v>
          </cell>
          <cell r="AD23">
            <v>-0.22762734971290965</v>
          </cell>
          <cell r="AI23">
            <v>-0.12605911821341168</v>
          </cell>
          <cell r="AJ23">
            <v>0.04696634366047253</v>
          </cell>
          <cell r="AK23">
            <v>-0.00685215431517042</v>
          </cell>
          <cell r="AL23">
            <v>0.07289568389661283</v>
          </cell>
          <cell r="AM23">
            <v>-0.06239735206894798</v>
          </cell>
          <cell r="AN23">
            <v>-0.04629696147341383</v>
          </cell>
          <cell r="AO23">
            <v>-0.029412541161189933</v>
          </cell>
          <cell r="AP23">
            <v>-0.14435130131409782</v>
          </cell>
          <cell r="AQ23">
            <v>0.020826746122905658</v>
          </cell>
          <cell r="AR23">
            <v>0.031230952938499795</v>
          </cell>
        </row>
      </sheetData>
      <sheetData sheetId="6">
        <row r="4">
          <cell r="C4">
            <v>1451.545</v>
          </cell>
          <cell r="D4">
            <v>1423.397</v>
          </cell>
          <cell r="E4">
            <v>1507.683</v>
          </cell>
          <cell r="F4">
            <v>1416.712</v>
          </cell>
          <cell r="G4">
            <v>1474.804</v>
          </cell>
        </row>
        <row r="7">
          <cell r="C7">
            <v>967.809</v>
          </cell>
          <cell r="D7">
            <v>1013.784</v>
          </cell>
          <cell r="E7">
            <v>1095.888</v>
          </cell>
          <cell r="F7">
            <v>1084.979</v>
          </cell>
          <cell r="G7">
            <v>1038.127</v>
          </cell>
        </row>
        <row r="10">
          <cell r="C10">
            <v>593.47</v>
          </cell>
          <cell r="D10">
            <v>568.573</v>
          </cell>
          <cell r="E10">
            <v>611.808</v>
          </cell>
          <cell r="F10">
            <v>498.524</v>
          </cell>
          <cell r="G10">
            <v>498.142</v>
          </cell>
        </row>
        <row r="13">
          <cell r="C13">
            <v>145.18</v>
          </cell>
          <cell r="D13">
            <v>126.442</v>
          </cell>
          <cell r="E13">
            <v>132.097</v>
          </cell>
          <cell r="F13">
            <v>103.045</v>
          </cell>
          <cell r="G13">
            <v>126.877</v>
          </cell>
        </row>
        <row r="23">
          <cell r="C23">
            <v>57.708</v>
          </cell>
          <cell r="D23">
            <v>69.312</v>
          </cell>
          <cell r="E23">
            <v>95.809</v>
          </cell>
          <cell r="F23">
            <v>107.548</v>
          </cell>
          <cell r="G23">
            <v>120.775</v>
          </cell>
        </row>
        <row r="29">
          <cell r="C29">
            <v>2100.498</v>
          </cell>
          <cell r="D29">
            <v>2095.156</v>
          </cell>
          <cell r="E29">
            <v>2218.679</v>
          </cell>
          <cell r="F29">
            <v>2141.432</v>
          </cell>
          <cell r="G29">
            <v>2137.305</v>
          </cell>
          <cell r="H29">
            <v>1859.614</v>
          </cell>
          <cell r="I29">
            <v>1747.559</v>
          </cell>
          <cell r="J29">
            <v>1877.857</v>
          </cell>
        </row>
        <row r="36">
          <cell r="C36">
            <v>23.731</v>
          </cell>
          <cell r="D36">
            <v>19.044</v>
          </cell>
          <cell r="E36">
            <v>17.63</v>
          </cell>
          <cell r="F36">
            <v>19.141</v>
          </cell>
          <cell r="G36">
            <v>21.243</v>
          </cell>
          <cell r="H36">
            <v>13.17</v>
          </cell>
          <cell r="I36">
            <v>15.39</v>
          </cell>
          <cell r="J36">
            <v>22.871</v>
          </cell>
        </row>
        <row r="39">
          <cell r="C39">
            <v>210.876</v>
          </cell>
          <cell r="D39">
            <v>192.877</v>
          </cell>
          <cell r="E39">
            <v>231.203</v>
          </cell>
          <cell r="F39">
            <v>178.258</v>
          </cell>
          <cell r="G39">
            <v>173.445</v>
          </cell>
          <cell r="H39">
            <v>142.223</v>
          </cell>
          <cell r="I39">
            <v>312.828</v>
          </cell>
          <cell r="J39">
            <v>123.376</v>
          </cell>
        </row>
        <row r="43">
          <cell r="C43">
            <v>504.116</v>
          </cell>
          <cell r="D43">
            <v>509.3</v>
          </cell>
          <cell r="E43">
            <v>577.816</v>
          </cell>
          <cell r="F43">
            <v>561.91</v>
          </cell>
          <cell r="G43">
            <v>572.876</v>
          </cell>
          <cell r="H43">
            <v>547.508</v>
          </cell>
          <cell r="I43">
            <v>572.719</v>
          </cell>
          <cell r="J43">
            <v>593.274</v>
          </cell>
        </row>
        <row r="48">
          <cell r="C48">
            <v>1.347</v>
          </cell>
          <cell r="D48">
            <v>1.295</v>
          </cell>
          <cell r="E48">
            <v>3.274</v>
          </cell>
          <cell r="F48">
            <v>1.192</v>
          </cell>
          <cell r="G48">
            <v>1.24</v>
          </cell>
          <cell r="H48">
            <v>1.598</v>
          </cell>
          <cell r="I48">
            <v>0.666</v>
          </cell>
          <cell r="J48">
            <v>0.599</v>
          </cell>
        </row>
        <row r="49">
          <cell r="C49">
            <v>9.236</v>
          </cell>
          <cell r="D49">
            <v>6.484</v>
          </cell>
          <cell r="E49">
            <v>9.573</v>
          </cell>
          <cell r="F49">
            <v>17.035</v>
          </cell>
          <cell r="G49">
            <v>14.627</v>
          </cell>
          <cell r="H49">
            <v>14.458</v>
          </cell>
          <cell r="I49">
            <v>14.046</v>
          </cell>
          <cell r="J49">
            <v>12.017</v>
          </cell>
        </row>
        <row r="50">
          <cell r="C50">
            <v>138.251</v>
          </cell>
          <cell r="D50">
            <v>143.388</v>
          </cell>
          <cell r="E50">
            <v>136.082</v>
          </cell>
          <cell r="F50">
            <v>140.071</v>
          </cell>
          <cell r="G50">
            <v>109.889</v>
          </cell>
          <cell r="H50">
            <v>58.241</v>
          </cell>
          <cell r="I50">
            <v>49.03</v>
          </cell>
          <cell r="J50">
            <v>64.957</v>
          </cell>
        </row>
        <row r="55">
          <cell r="C55">
            <v>33.587</v>
          </cell>
          <cell r="D55">
            <v>31.335</v>
          </cell>
          <cell r="E55">
            <v>35.223</v>
          </cell>
          <cell r="F55">
            <v>21.397</v>
          </cell>
          <cell r="G55">
            <v>20.336</v>
          </cell>
          <cell r="H55">
            <v>18.408</v>
          </cell>
          <cell r="I55">
            <v>13.763</v>
          </cell>
          <cell r="J55">
            <v>15.334</v>
          </cell>
        </row>
        <row r="56">
          <cell r="C56">
            <v>111.457</v>
          </cell>
          <cell r="D56">
            <v>127.092</v>
          </cell>
          <cell r="E56">
            <v>140.353</v>
          </cell>
          <cell r="F56">
            <v>105.55</v>
          </cell>
          <cell r="G56">
            <v>86.613</v>
          </cell>
          <cell r="H56">
            <v>100.645</v>
          </cell>
          <cell r="I56">
            <v>94.591</v>
          </cell>
          <cell r="J56">
            <v>105.634</v>
          </cell>
        </row>
        <row r="57">
          <cell r="C57">
            <v>42.352</v>
          </cell>
          <cell r="D57">
            <v>52.102</v>
          </cell>
          <cell r="E57">
            <v>56.574</v>
          </cell>
          <cell r="F57">
            <v>77.923</v>
          </cell>
          <cell r="G57">
            <v>82.505</v>
          </cell>
          <cell r="H57">
            <v>84.578</v>
          </cell>
          <cell r="I57">
            <v>70.178</v>
          </cell>
          <cell r="J57">
            <v>77.646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88"/>
  <sheetViews>
    <sheetView zoomScalePageLayoutView="0" workbookViewId="0" topLeftCell="A1">
      <pane xSplit="1" ySplit="3" topLeftCell="G4" activePane="bottomRight" state="frozen"/>
      <selection pane="topLeft" activeCell="P58" sqref="P58"/>
      <selection pane="topRight" activeCell="P58" sqref="P58"/>
      <selection pane="bottomLeft" activeCell="P58" sqref="P58"/>
      <selection pane="bottomRight" activeCell="K32" sqref="K32"/>
    </sheetView>
  </sheetViews>
  <sheetFormatPr defaultColWidth="9.140625" defaultRowHeight="12.75"/>
  <cols>
    <col min="1" max="1" width="35.00390625" style="1" customWidth="1"/>
    <col min="2" max="2" width="9.140625" style="1" customWidth="1"/>
    <col min="3" max="3" width="10.57421875" style="1" bestFit="1" customWidth="1"/>
    <col min="4" max="4" width="9.57421875" style="1" customWidth="1"/>
    <col min="5" max="5" width="9.140625" style="1" customWidth="1"/>
    <col min="6" max="16" width="11.421875" style="1" customWidth="1"/>
    <col min="17" max="17" width="10.8515625" style="1" customWidth="1"/>
    <col min="18" max="19" width="11.140625" style="1" bestFit="1" customWidth="1"/>
    <col min="20" max="31" width="9.140625" style="1" customWidth="1"/>
    <col min="32" max="32" width="9.8515625" style="1" customWidth="1"/>
    <col min="33" max="16384" width="9.140625" style="1" customWidth="1"/>
  </cols>
  <sheetData>
    <row r="1" ht="13.5" thickBot="1"/>
    <row r="2" spans="4:47" ht="13.5" thickBot="1">
      <c r="D2" s="2" t="s">
        <v>27</v>
      </c>
      <c r="W2" s="3" t="s">
        <v>42</v>
      </c>
      <c r="AF2" s="4" t="s">
        <v>25</v>
      </c>
      <c r="AG2" s="5"/>
      <c r="AT2" s="6" t="s">
        <v>26</v>
      </c>
      <c r="AU2" s="7"/>
    </row>
    <row r="3" spans="1:58" ht="12.75">
      <c r="A3" s="8" t="s">
        <v>47</v>
      </c>
      <c r="B3" s="9">
        <v>1999</v>
      </c>
      <c r="C3" s="9">
        <v>2000</v>
      </c>
      <c r="D3" s="9">
        <v>2001</v>
      </c>
      <c r="E3" s="9">
        <v>2002</v>
      </c>
      <c r="F3" s="9">
        <v>2003</v>
      </c>
      <c r="G3" s="9">
        <v>2004</v>
      </c>
      <c r="H3" s="9">
        <v>2005</v>
      </c>
      <c r="I3" s="9">
        <v>2006</v>
      </c>
      <c r="J3" s="9">
        <v>2007</v>
      </c>
      <c r="K3" s="9">
        <v>2008</v>
      </c>
      <c r="L3" s="9">
        <v>2009</v>
      </c>
      <c r="M3" s="9">
        <v>2010</v>
      </c>
      <c r="N3" s="9">
        <v>2011</v>
      </c>
      <c r="O3" s="9">
        <v>2012</v>
      </c>
      <c r="P3" s="9">
        <v>2013</v>
      </c>
      <c r="Q3" s="10" t="s">
        <v>16</v>
      </c>
      <c r="R3" s="10" t="s">
        <v>17</v>
      </c>
      <c r="S3" s="11" t="s">
        <v>18</v>
      </c>
      <c r="T3" s="11" t="s">
        <v>19</v>
      </c>
      <c r="U3" s="12" t="s">
        <v>28</v>
      </c>
      <c r="V3" s="12" t="s">
        <v>29</v>
      </c>
      <c r="W3" s="12" t="s">
        <v>30</v>
      </c>
      <c r="X3" s="12" t="s">
        <v>34</v>
      </c>
      <c r="Y3" s="12" t="s">
        <v>36</v>
      </c>
      <c r="Z3" s="12" t="s">
        <v>39</v>
      </c>
      <c r="AA3" s="12" t="s">
        <v>40</v>
      </c>
      <c r="AB3" s="12" t="s">
        <v>43</v>
      </c>
      <c r="AC3" s="12" t="s">
        <v>45</v>
      </c>
      <c r="AD3" s="12" t="s">
        <v>48</v>
      </c>
      <c r="AE3" s="13" t="s">
        <v>20</v>
      </c>
      <c r="AF3" s="13" t="s">
        <v>21</v>
      </c>
      <c r="AG3" s="13" t="s">
        <v>22</v>
      </c>
      <c r="AH3" s="13" t="s">
        <v>23</v>
      </c>
      <c r="AI3" s="13" t="s">
        <v>31</v>
      </c>
      <c r="AJ3" s="13" t="s">
        <v>32</v>
      </c>
      <c r="AK3" s="13" t="s">
        <v>33</v>
      </c>
      <c r="AL3" s="13" t="s">
        <v>35</v>
      </c>
      <c r="AM3" s="13" t="s">
        <v>37</v>
      </c>
      <c r="AN3" s="13" t="s">
        <v>38</v>
      </c>
      <c r="AO3" s="13" t="s">
        <v>41</v>
      </c>
      <c r="AP3" s="13" t="s">
        <v>44</v>
      </c>
      <c r="AQ3" s="13" t="s">
        <v>46</v>
      </c>
      <c r="AR3" s="13" t="s">
        <v>49</v>
      </c>
      <c r="AS3" s="14">
        <v>2000</v>
      </c>
      <c r="AT3" s="14">
        <v>2001</v>
      </c>
      <c r="AU3" s="14">
        <v>2002</v>
      </c>
      <c r="AV3" s="14">
        <v>2003</v>
      </c>
      <c r="AW3" s="14">
        <v>2004</v>
      </c>
      <c r="AX3" s="14">
        <v>2005</v>
      </c>
      <c r="AY3" s="14">
        <v>2006</v>
      </c>
      <c r="AZ3" s="14">
        <v>2007</v>
      </c>
      <c r="BA3" s="14">
        <v>2008</v>
      </c>
      <c r="BB3" s="14">
        <v>2009</v>
      </c>
      <c r="BC3" s="14">
        <v>2010</v>
      </c>
      <c r="BD3" s="14">
        <v>2011</v>
      </c>
      <c r="BE3" s="14">
        <v>2012</v>
      </c>
      <c r="BF3" s="15">
        <v>2013</v>
      </c>
    </row>
    <row r="4" spans="1:58" ht="12.75">
      <c r="A4" s="16" t="s">
        <v>5</v>
      </c>
      <c r="B4" s="17">
        <f>'[2]99-07'!C29</f>
        <v>2100.498</v>
      </c>
      <c r="C4" s="17">
        <f>'[2]99-07'!D29</f>
        <v>2095.156</v>
      </c>
      <c r="D4" s="17">
        <f>'[2]99-07'!E29</f>
        <v>2218.679</v>
      </c>
      <c r="E4" s="17">
        <f>'[2]99-07'!F29</f>
        <v>2141.432</v>
      </c>
      <c r="F4" s="17">
        <f>'[2]99-07'!G29</f>
        <v>2137.305</v>
      </c>
      <c r="G4" s="17">
        <f>'[2]99-07'!H29</f>
        <v>1859.614</v>
      </c>
      <c r="H4" s="17">
        <f>'[2]99-07'!I29</f>
        <v>1747.559</v>
      </c>
      <c r="I4" s="17">
        <f>'[2]99-07'!J29</f>
        <v>1877.857</v>
      </c>
      <c r="J4" s="18">
        <v>1993.469</v>
      </c>
      <c r="K4" s="18">
        <v>1862.501</v>
      </c>
      <c r="L4" s="18">
        <v>1681.859</v>
      </c>
      <c r="M4" s="19">
        <v>1658.32</v>
      </c>
      <c r="N4" s="19">
        <v>1478.9</v>
      </c>
      <c r="O4" s="61">
        <v>1426.52</v>
      </c>
      <c r="P4" s="19">
        <v>1511.099</v>
      </c>
      <c r="Q4" s="17">
        <f aca="true" t="shared" si="0" ref="Q4:AD14">C4-B4</f>
        <v>-5.342000000000098</v>
      </c>
      <c r="R4" s="17">
        <f t="shared" si="0"/>
        <v>123.52300000000014</v>
      </c>
      <c r="S4" s="17">
        <f t="shared" si="0"/>
        <v>-77.2470000000003</v>
      </c>
      <c r="T4" s="17">
        <f t="shared" si="0"/>
        <v>-4.126999999999953</v>
      </c>
      <c r="U4" s="17">
        <f t="shared" si="0"/>
        <v>-277.6909999999998</v>
      </c>
      <c r="V4" s="17">
        <f t="shared" si="0"/>
        <v>-112.05500000000006</v>
      </c>
      <c r="W4" s="17">
        <f t="shared" si="0"/>
        <v>130.298</v>
      </c>
      <c r="X4" s="17">
        <f t="shared" si="0"/>
        <v>115.61200000000008</v>
      </c>
      <c r="Y4" s="17">
        <f t="shared" si="0"/>
        <v>-130.96800000000007</v>
      </c>
      <c r="Z4" s="17">
        <f t="shared" si="0"/>
        <v>-180.64200000000005</v>
      </c>
      <c r="AA4" s="17">
        <f t="shared" si="0"/>
        <v>-23.538999999999987</v>
      </c>
      <c r="AB4" s="17">
        <f t="shared" si="0"/>
        <v>-179.41999999999985</v>
      </c>
      <c r="AC4" s="17">
        <f>O4-N4</f>
        <v>-52.38000000000011</v>
      </c>
      <c r="AD4" s="17">
        <f>P4-O4</f>
        <v>84.57899999999995</v>
      </c>
      <c r="AE4" s="20">
        <f aca="true" t="shared" si="1" ref="AE4:AR14">(C4-B4)/B$14</f>
        <v>-0.0016822807216990902</v>
      </c>
      <c r="AF4" s="20">
        <f t="shared" si="1"/>
        <v>0.03886726327557616</v>
      </c>
      <c r="AG4" s="20">
        <f t="shared" si="1"/>
        <v>-0.02254460722266803</v>
      </c>
      <c r="AH4" s="20">
        <f t="shared" si="1"/>
        <v>-0.001264434762121111</v>
      </c>
      <c r="AI4" s="20">
        <f t="shared" si="1"/>
        <v>-0.08623732523332497</v>
      </c>
      <c r="AJ4" s="20">
        <f t="shared" si="1"/>
        <v>-0.03944983229728604</v>
      </c>
      <c r="AK4" s="20">
        <f t="shared" si="1"/>
        <v>0.045073803865406104</v>
      </c>
      <c r="AL4" s="20">
        <f t="shared" si="1"/>
        <v>0.0399548653650428</v>
      </c>
      <c r="AM4" s="20">
        <f t="shared" si="1"/>
        <v>-0.04265532040181361</v>
      </c>
      <c r="AN4" s="20">
        <f t="shared" si="1"/>
        <v>-0.06263527078428449</v>
      </c>
      <c r="AO4" s="20">
        <f>(M4-L4)/L$14</f>
        <v>-0.008804309731868576</v>
      </c>
      <c r="AP4" s="20">
        <f>(N4-M4)/M$14</f>
        <v>-0.07075869793268807</v>
      </c>
      <c r="AQ4" s="20">
        <f>(O4-N4)/N$14</f>
        <v>-0.02298648808766291</v>
      </c>
      <c r="AR4" s="20">
        <f>(P4-O4)/O$14</f>
        <v>0.03760395339686688</v>
      </c>
      <c r="AS4" s="21">
        <f aca="true" t="shared" si="2" ref="AS4:BF14">C4/$B4-1</f>
        <v>-0.002543206420572708</v>
      </c>
      <c r="AT4" s="21">
        <f t="shared" si="2"/>
        <v>0.0562633242212085</v>
      </c>
      <c r="AU4" s="21">
        <f t="shared" si="2"/>
        <v>0.01948775956939719</v>
      </c>
      <c r="AV4" s="21">
        <f t="shared" si="2"/>
        <v>0.01752298740584357</v>
      </c>
      <c r="AW4" s="21">
        <f t="shared" si="2"/>
        <v>-0.11467947124919897</v>
      </c>
      <c r="AX4" s="21">
        <f t="shared" si="2"/>
        <v>-0.16802634422884477</v>
      </c>
      <c r="AY4" s="21">
        <f t="shared" si="2"/>
        <v>-0.10599438799751304</v>
      </c>
      <c r="AZ4" s="22">
        <f t="shared" si="2"/>
        <v>-0.050954107073655885</v>
      </c>
      <c r="BA4" s="22">
        <f t="shared" si="2"/>
        <v>-0.11330503528210933</v>
      </c>
      <c r="BB4" s="22">
        <f t="shared" si="2"/>
        <v>-0.1993046410898749</v>
      </c>
      <c r="BC4" s="22">
        <f t="shared" si="2"/>
        <v>-0.21051103119355508</v>
      </c>
      <c r="BD4" s="22">
        <f t="shared" si="2"/>
        <v>-0.295928870201257</v>
      </c>
      <c r="BE4" s="22">
        <f t="shared" si="2"/>
        <v>-0.32086581372607836</v>
      </c>
      <c r="BF4" s="22">
        <f t="shared" si="2"/>
        <v>-0.2805996482738856</v>
      </c>
    </row>
    <row r="5" spans="1:58" ht="12.75">
      <c r="A5" s="16" t="s">
        <v>6</v>
      </c>
      <c r="B5" s="17">
        <f>'[2]99-07'!C36</f>
        <v>23.731</v>
      </c>
      <c r="C5" s="17">
        <f>'[2]99-07'!D36</f>
        <v>19.044</v>
      </c>
      <c r="D5" s="17">
        <f>'[2]99-07'!E36</f>
        <v>17.63</v>
      </c>
      <c r="E5" s="17">
        <f>'[2]99-07'!F36</f>
        <v>19.141</v>
      </c>
      <c r="F5" s="17">
        <f>'[2]99-07'!G36</f>
        <v>21.243</v>
      </c>
      <c r="G5" s="17">
        <f>'[2]99-07'!H36</f>
        <v>13.17</v>
      </c>
      <c r="H5" s="17">
        <f>'[2]99-07'!I36</f>
        <v>15.39</v>
      </c>
      <c r="I5" s="17">
        <f>'[2]99-07'!J36</f>
        <v>22.871</v>
      </c>
      <c r="J5" s="18">
        <v>21.115</v>
      </c>
      <c r="K5" s="18">
        <v>8.538</v>
      </c>
      <c r="L5" s="18">
        <v>8.658</v>
      </c>
      <c r="M5" s="23">
        <v>9.85</v>
      </c>
      <c r="N5" s="24">
        <v>8.927</v>
      </c>
      <c r="O5" s="62">
        <v>8.68</v>
      </c>
      <c r="P5" s="24" t="s">
        <v>51</v>
      </c>
      <c r="Q5" s="17">
        <f t="shared" si="0"/>
        <v>-4.687000000000001</v>
      </c>
      <c r="R5" s="17">
        <f t="shared" si="0"/>
        <v>-1.4140000000000015</v>
      </c>
      <c r="S5" s="17">
        <f t="shared" si="0"/>
        <v>1.5109999999999992</v>
      </c>
      <c r="T5" s="17">
        <f t="shared" si="0"/>
        <v>2.1020000000000003</v>
      </c>
      <c r="U5" s="17">
        <f t="shared" si="0"/>
        <v>-8.072999999999999</v>
      </c>
      <c r="V5" s="17">
        <f t="shared" si="0"/>
        <v>2.2200000000000006</v>
      </c>
      <c r="W5" s="17">
        <f>I5-H5</f>
        <v>7.480999999999998</v>
      </c>
      <c r="X5" s="17">
        <f t="shared" si="0"/>
        <v>-1.7560000000000002</v>
      </c>
      <c r="Y5" s="17">
        <f t="shared" si="0"/>
        <v>-12.576999999999998</v>
      </c>
      <c r="Z5" s="17">
        <f t="shared" si="0"/>
        <v>0.11999999999999922</v>
      </c>
      <c r="AA5" s="17">
        <f t="shared" si="0"/>
        <v>1.1920000000000002</v>
      </c>
      <c r="AB5" s="17">
        <f t="shared" si="0"/>
        <v>-0.923</v>
      </c>
      <c r="AC5" s="17">
        <f t="shared" si="0"/>
        <v>-0.2469999999999999</v>
      </c>
      <c r="AD5" s="17" t="e">
        <f t="shared" si="0"/>
        <v>#VALUE!</v>
      </c>
      <c r="AE5" s="20">
        <f t="shared" si="1"/>
        <v>-0.0014760108091732482</v>
      </c>
      <c r="AF5" s="20">
        <f t="shared" si="1"/>
        <v>-0.0004449237006198415</v>
      </c>
      <c r="AG5" s="20">
        <f t="shared" si="1"/>
        <v>0.0004409867245776696</v>
      </c>
      <c r="AH5" s="20">
        <f t="shared" si="1"/>
        <v>0.0006440130530599966</v>
      </c>
      <c r="AI5" s="20">
        <f t="shared" si="1"/>
        <v>-0.002507081348004195</v>
      </c>
      <c r="AJ5" s="20">
        <f t="shared" si="1"/>
        <v>0.0007815682272096291</v>
      </c>
      <c r="AK5" s="20">
        <f t="shared" si="1"/>
        <v>0.002587891807373121</v>
      </c>
      <c r="AL5" s="20">
        <f t="shared" si="1"/>
        <v>-0.0006068638513390921</v>
      </c>
      <c r="AM5" s="20">
        <f t="shared" si="1"/>
        <v>-0.004096236979213314</v>
      </c>
      <c r="AN5" s="20">
        <f t="shared" si="1"/>
        <v>4.1608443740182726E-05</v>
      </c>
      <c r="AO5" s="20">
        <f t="shared" si="1"/>
        <v>0.0004458446493218637</v>
      </c>
      <c r="AP5" s="20">
        <f t="shared" si="1"/>
        <v>-0.00036400779284288907</v>
      </c>
      <c r="AQ5" s="20">
        <f t="shared" si="1"/>
        <v>-0.00010839371053174351</v>
      </c>
      <c r="AR5" s="20" t="e">
        <f t="shared" si="1"/>
        <v>#VALUE!</v>
      </c>
      <c r="AS5" s="21">
        <f t="shared" si="2"/>
        <v>-0.19750537271922808</v>
      </c>
      <c r="AT5" s="21">
        <f t="shared" si="2"/>
        <v>-0.2570898824322617</v>
      </c>
      <c r="AU5" s="21">
        <f t="shared" si="2"/>
        <v>-0.1934178922085038</v>
      </c>
      <c r="AV5" s="21">
        <f t="shared" si="2"/>
        <v>-0.10484176815136337</v>
      </c>
      <c r="AW5" s="21">
        <f t="shared" si="2"/>
        <v>-0.4450297079769079</v>
      </c>
      <c r="AX5" s="21">
        <f t="shared" si="2"/>
        <v>-0.35148118494795844</v>
      </c>
      <c r="AY5" s="21">
        <f t="shared" si="2"/>
        <v>-0.03623951793013369</v>
      </c>
      <c r="AZ5" s="22">
        <f t="shared" si="2"/>
        <v>-0.11023555686654596</v>
      </c>
      <c r="BA5" s="22">
        <f t="shared" si="2"/>
        <v>-0.6402174371075808</v>
      </c>
      <c r="BB5" s="22">
        <f t="shared" si="2"/>
        <v>-0.6351607601870971</v>
      </c>
      <c r="BC5" s="22">
        <f t="shared" si="2"/>
        <v>-0.5849311027769585</v>
      </c>
      <c r="BD5" s="22">
        <f>N5/$B5-1</f>
        <v>-0.623825376090346</v>
      </c>
      <c r="BE5" s="22">
        <f>O5/$B5-1</f>
        <v>-0.6342337027516751</v>
      </c>
      <c r="BF5" s="22" t="e">
        <f t="shared" si="2"/>
        <v>#VALUE!</v>
      </c>
    </row>
    <row r="6" spans="1:58" ht="12.75">
      <c r="A6" s="16" t="s">
        <v>7</v>
      </c>
      <c r="B6" s="17">
        <f>'[2]99-07'!C39</f>
        <v>210.876</v>
      </c>
      <c r="C6" s="17">
        <f>'[2]99-07'!D39</f>
        <v>192.877</v>
      </c>
      <c r="D6" s="17">
        <f>'[2]99-07'!E39</f>
        <v>231.203</v>
      </c>
      <c r="E6" s="17">
        <f>'[2]99-07'!F39</f>
        <v>178.258</v>
      </c>
      <c r="F6" s="17">
        <f>'[2]99-07'!G39</f>
        <v>173.445</v>
      </c>
      <c r="G6" s="17">
        <f>'[2]99-07'!H39</f>
        <v>142.223</v>
      </c>
      <c r="H6" s="17">
        <f>'[2]99-07'!I39</f>
        <v>312.828</v>
      </c>
      <c r="I6" s="17">
        <f>'[2]99-07'!J39</f>
        <v>123.376</v>
      </c>
      <c r="J6" s="18">
        <v>153.997</v>
      </c>
      <c r="K6" s="18">
        <v>134.836</v>
      </c>
      <c r="L6" s="18">
        <v>117.88</v>
      </c>
      <c r="M6" s="24">
        <v>117.906</v>
      </c>
      <c r="N6" s="24">
        <v>113.349</v>
      </c>
      <c r="O6" s="62">
        <v>117.541</v>
      </c>
      <c r="P6" s="24">
        <v>127.169</v>
      </c>
      <c r="Q6" s="17">
        <f t="shared" si="0"/>
        <v>-17.998999999999995</v>
      </c>
      <c r="R6" s="17">
        <f t="shared" si="0"/>
        <v>38.32599999999999</v>
      </c>
      <c r="S6" s="17">
        <f t="shared" si="0"/>
        <v>-52.94499999999999</v>
      </c>
      <c r="T6" s="17">
        <f t="shared" si="0"/>
        <v>-4.813000000000017</v>
      </c>
      <c r="U6" s="17">
        <f t="shared" si="0"/>
        <v>-31.22199999999998</v>
      </c>
      <c r="V6" s="17">
        <f t="shared" si="0"/>
        <v>170.60499999999996</v>
      </c>
      <c r="W6" s="17">
        <f t="shared" si="0"/>
        <v>-189.45199999999997</v>
      </c>
      <c r="X6" s="17">
        <f t="shared" si="0"/>
        <v>30.62100000000001</v>
      </c>
      <c r="Y6" s="17">
        <f t="shared" si="0"/>
        <v>-19.161</v>
      </c>
      <c r="Z6" s="17">
        <f t="shared" si="0"/>
        <v>-16.956000000000017</v>
      </c>
      <c r="AA6" s="17">
        <f t="shared" si="0"/>
        <v>0.02600000000001046</v>
      </c>
      <c r="AB6" s="17">
        <f t="shared" si="0"/>
        <v>-4.557000000000002</v>
      </c>
      <c r="AC6" s="17">
        <f t="shared" si="0"/>
        <v>4.191999999999993</v>
      </c>
      <c r="AD6" s="17">
        <f t="shared" si="0"/>
        <v>9.628</v>
      </c>
      <c r="AE6" s="20">
        <f t="shared" si="1"/>
        <v>-0.005668171229850498</v>
      </c>
      <c r="AF6" s="20">
        <f t="shared" si="1"/>
        <v>0.012059509016942025</v>
      </c>
      <c r="AG6" s="20">
        <f t="shared" si="1"/>
        <v>-0.015452046414801274</v>
      </c>
      <c r="AH6" s="20">
        <f t="shared" si="1"/>
        <v>-0.0014746121904746785</v>
      </c>
      <c r="AI6" s="20">
        <f t="shared" si="1"/>
        <v>-0.009696035407826946</v>
      </c>
      <c r="AJ6" s="20">
        <f t="shared" si="1"/>
        <v>0.060062814145539954</v>
      </c>
      <c r="AK6" s="20">
        <f t="shared" si="1"/>
        <v>-0.06553686388055777</v>
      </c>
      <c r="AL6" s="20">
        <f t="shared" si="1"/>
        <v>0.010582447603561699</v>
      </c>
      <c r="AM6" s="20">
        <f t="shared" si="1"/>
        <v>-0.00624059765911635</v>
      </c>
      <c r="AN6" s="20">
        <f t="shared" si="1"/>
        <v>-0.005879273100487864</v>
      </c>
      <c r="AO6" s="20">
        <f t="shared" si="1"/>
        <v>9.724799397964023E-06</v>
      </c>
      <c r="AP6" s="20">
        <f t="shared" si="1"/>
        <v>-0.0017971652350867238</v>
      </c>
      <c r="AQ6" s="20">
        <f t="shared" si="1"/>
        <v>0.0018396211925063492</v>
      </c>
      <c r="AR6" s="20">
        <f t="shared" si="1"/>
        <v>0.00428062359811578</v>
      </c>
      <c r="AS6" s="21">
        <f t="shared" si="2"/>
        <v>-0.08535347787325254</v>
      </c>
      <c r="AT6" s="21">
        <f t="shared" si="2"/>
        <v>0.09639314099281093</v>
      </c>
      <c r="AU6" s="21">
        <f t="shared" si="2"/>
        <v>-0.15467857888047953</v>
      </c>
      <c r="AV6" s="21">
        <f t="shared" si="2"/>
        <v>-0.17750241848289994</v>
      </c>
      <c r="AW6" s="21">
        <f t="shared" si="2"/>
        <v>-0.32556099319031084</v>
      </c>
      <c r="AX6" s="21">
        <f t="shared" si="2"/>
        <v>0.48346895806066104</v>
      </c>
      <c r="AY6" s="21">
        <f t="shared" si="2"/>
        <v>-0.4149357916500692</v>
      </c>
      <c r="AZ6" s="22">
        <f t="shared" si="2"/>
        <v>-0.26972723306587754</v>
      </c>
      <c r="BA6" s="22">
        <f t="shared" si="2"/>
        <v>-0.360591058252243</v>
      </c>
      <c r="BB6" s="22">
        <f t="shared" si="2"/>
        <v>-0.44099850148902675</v>
      </c>
      <c r="BC6" s="22">
        <f t="shared" si="2"/>
        <v>-0.440875206282365</v>
      </c>
      <c r="BD6" s="22">
        <f>N6/$B6-1</f>
        <v>-0.46248506231150055</v>
      </c>
      <c r="BE6" s="22">
        <f>O6/$B6-1</f>
        <v>-0.4426060812989625</v>
      </c>
      <c r="BF6" s="22">
        <f t="shared" si="2"/>
        <v>-0.39694891784745545</v>
      </c>
    </row>
    <row r="7" spans="1:58" ht="12.75">
      <c r="A7" s="16" t="s">
        <v>8</v>
      </c>
      <c r="B7" s="17">
        <f>'[2]99-07'!C43</f>
        <v>504.116</v>
      </c>
      <c r="C7" s="17">
        <f>'[2]99-07'!D43</f>
        <v>509.3</v>
      </c>
      <c r="D7" s="17">
        <f>'[2]99-07'!E43</f>
        <v>577.816</v>
      </c>
      <c r="E7" s="17">
        <f>'[2]99-07'!F43</f>
        <v>561.91</v>
      </c>
      <c r="F7" s="17">
        <f>'[2]99-07'!G43</f>
        <v>572.876</v>
      </c>
      <c r="G7" s="17">
        <f>'[2]99-07'!H43</f>
        <v>547.508</v>
      </c>
      <c r="H7" s="17">
        <f>'[2]99-07'!I43</f>
        <v>572.719</v>
      </c>
      <c r="I7" s="17">
        <f>'[2]99-07'!J43</f>
        <v>593.274</v>
      </c>
      <c r="J7" s="18">
        <v>613.398</v>
      </c>
      <c r="K7" s="18">
        <v>585.029</v>
      </c>
      <c r="L7" s="18">
        <v>557.553</v>
      </c>
      <c r="M7" s="24">
        <v>493.626</v>
      </c>
      <c r="N7" s="24">
        <v>439.461</v>
      </c>
      <c r="O7" s="62">
        <v>443.318</v>
      </c>
      <c r="P7" s="24">
        <v>463.992</v>
      </c>
      <c r="Q7" s="17">
        <f t="shared" si="0"/>
        <v>5.184000000000026</v>
      </c>
      <c r="R7" s="17">
        <f t="shared" si="0"/>
        <v>68.51600000000002</v>
      </c>
      <c r="S7" s="17">
        <f t="shared" si="0"/>
        <v>-15.906000000000063</v>
      </c>
      <c r="T7" s="17">
        <f t="shared" si="0"/>
        <v>10.966000000000008</v>
      </c>
      <c r="U7" s="17">
        <f t="shared" si="0"/>
        <v>-25.367999999999938</v>
      </c>
      <c r="V7" s="17">
        <f t="shared" si="0"/>
        <v>25.211000000000013</v>
      </c>
      <c r="W7" s="17">
        <f t="shared" si="0"/>
        <v>20.55499999999995</v>
      </c>
      <c r="X7" s="17">
        <f t="shared" si="0"/>
        <v>20.124000000000024</v>
      </c>
      <c r="Y7" s="17">
        <f t="shared" si="0"/>
        <v>-28.369000000000028</v>
      </c>
      <c r="Z7" s="17">
        <f t="shared" si="0"/>
        <v>-27.476</v>
      </c>
      <c r="AA7" s="17">
        <f t="shared" si="0"/>
        <v>-63.92700000000002</v>
      </c>
      <c r="AB7" s="17">
        <f t="shared" si="0"/>
        <v>-54.164999999999964</v>
      </c>
      <c r="AC7" s="17">
        <f t="shared" si="0"/>
        <v>3.856999999999971</v>
      </c>
      <c r="AD7" s="17">
        <f t="shared" si="0"/>
        <v>20.674000000000035</v>
      </c>
      <c r="AE7" s="20">
        <f t="shared" si="1"/>
        <v>0.0016325240099752838</v>
      </c>
      <c r="AF7" s="20">
        <f t="shared" si="1"/>
        <v>0.021558976146866363</v>
      </c>
      <c r="AG7" s="20">
        <f t="shared" si="1"/>
        <v>-0.004642180569908964</v>
      </c>
      <c r="AH7" s="20">
        <f t="shared" si="1"/>
        <v>0.0033597750427478246</v>
      </c>
      <c r="AI7" s="20">
        <f t="shared" si="1"/>
        <v>-0.007878067587782768</v>
      </c>
      <c r="AJ7" s="20">
        <f t="shared" si="1"/>
        <v>0.008875728187469352</v>
      </c>
      <c r="AK7" s="20">
        <f t="shared" si="1"/>
        <v>0.007110562237742868</v>
      </c>
      <c r="AL7" s="20">
        <f t="shared" si="1"/>
        <v>0.0069547426790136126</v>
      </c>
      <c r="AM7" s="20">
        <f t="shared" si="1"/>
        <v>-0.009239575961143567</v>
      </c>
      <c r="AN7" s="20">
        <f t="shared" si="1"/>
        <v>-0.009526946668377233</v>
      </c>
      <c r="AO7" s="20">
        <f t="shared" si="1"/>
        <v>-0.023910663504361395</v>
      </c>
      <c r="AP7" s="20">
        <f t="shared" si="1"/>
        <v>-0.021361302382811562</v>
      </c>
      <c r="AQ7" s="20">
        <f t="shared" si="1"/>
        <v>0.001692609479841829</v>
      </c>
      <c r="AR7" s="20">
        <f t="shared" si="1"/>
        <v>0.00919169217567987</v>
      </c>
      <c r="AS7" s="21">
        <f t="shared" si="2"/>
        <v>0.010283347483515781</v>
      </c>
      <c r="AT7" s="21">
        <f t="shared" si="2"/>
        <v>0.14619651032698844</v>
      </c>
      <c r="AU7" s="21">
        <f t="shared" si="2"/>
        <v>0.11464424854596955</v>
      </c>
      <c r="AV7" s="21">
        <f t="shared" si="2"/>
        <v>0.13639717842718735</v>
      </c>
      <c r="AW7" s="21">
        <f t="shared" si="2"/>
        <v>0.08607542708424254</v>
      </c>
      <c r="AX7" s="21">
        <f t="shared" si="2"/>
        <v>0.13608574217045288</v>
      </c>
      <c r="AY7" s="21">
        <f t="shared" si="2"/>
        <v>0.17686008775757966</v>
      </c>
      <c r="AZ7" s="22">
        <f t="shared" si="2"/>
        <v>0.21677947139150522</v>
      </c>
      <c r="BA7" s="22">
        <f t="shared" si="2"/>
        <v>0.16050472510295255</v>
      </c>
      <c r="BB7" s="22">
        <f t="shared" si="2"/>
        <v>0.10600139650397922</v>
      </c>
      <c r="BC7" s="22">
        <f t="shared" si="2"/>
        <v>-0.020808702758888797</v>
      </c>
      <c r="BD7" s="22">
        <f t="shared" si="2"/>
        <v>-0.1282542113323124</v>
      </c>
      <c r="BE7" s="22">
        <f t="shared" si="2"/>
        <v>-0.1206031945028525</v>
      </c>
      <c r="BF7" s="22">
        <f t="shared" si="2"/>
        <v>-0.07959279213514348</v>
      </c>
    </row>
    <row r="8" spans="1:58" ht="12.75">
      <c r="A8" s="16" t="s">
        <v>9</v>
      </c>
      <c r="B8" s="17">
        <f>'[2]99-07'!C48</f>
        <v>1.347</v>
      </c>
      <c r="C8" s="17">
        <f>'[2]99-07'!D48</f>
        <v>1.295</v>
      </c>
      <c r="D8" s="17">
        <f>'[2]99-07'!E48</f>
        <v>3.274</v>
      </c>
      <c r="E8" s="17">
        <f>'[2]99-07'!F48</f>
        <v>1.192</v>
      </c>
      <c r="F8" s="17">
        <f>'[2]99-07'!G48</f>
        <v>1.24</v>
      </c>
      <c r="G8" s="17">
        <f>'[2]99-07'!H48</f>
        <v>1.598</v>
      </c>
      <c r="H8" s="17">
        <f>'[2]99-07'!I48</f>
        <v>0.666</v>
      </c>
      <c r="I8" s="17">
        <f>'[2]99-07'!J48</f>
        <v>0.599</v>
      </c>
      <c r="J8" s="18">
        <v>0.409</v>
      </c>
      <c r="K8" s="18">
        <v>1.125</v>
      </c>
      <c r="L8" s="18">
        <v>1.421</v>
      </c>
      <c r="M8" s="24">
        <v>1.644</v>
      </c>
      <c r="N8" s="24">
        <v>0.191</v>
      </c>
      <c r="O8" s="62">
        <v>1.502</v>
      </c>
      <c r="P8" s="24" t="s">
        <v>51</v>
      </c>
      <c r="Q8" s="17">
        <f t="shared" si="0"/>
        <v>-0.052000000000000046</v>
      </c>
      <c r="R8" s="17">
        <f t="shared" si="0"/>
        <v>1.979</v>
      </c>
      <c r="S8" s="17">
        <f t="shared" si="0"/>
        <v>-2.082</v>
      </c>
      <c r="T8" s="17">
        <f t="shared" si="0"/>
        <v>0.04800000000000004</v>
      </c>
      <c r="U8" s="17">
        <f t="shared" si="0"/>
        <v>0.3580000000000001</v>
      </c>
      <c r="V8" s="17">
        <f t="shared" si="0"/>
        <v>-0.932</v>
      </c>
      <c r="W8" s="17">
        <f t="shared" si="0"/>
        <v>-0.06700000000000006</v>
      </c>
      <c r="X8" s="17">
        <f t="shared" si="0"/>
        <v>-0.19</v>
      </c>
      <c r="Y8" s="17">
        <f t="shared" si="0"/>
        <v>0.716</v>
      </c>
      <c r="Z8" s="17">
        <f t="shared" si="0"/>
        <v>0.29600000000000004</v>
      </c>
      <c r="AA8" s="17">
        <f t="shared" si="0"/>
        <v>0.22299999999999986</v>
      </c>
      <c r="AB8" s="17">
        <f t="shared" si="0"/>
        <v>-1.4529999999999998</v>
      </c>
      <c r="AC8" s="17">
        <f t="shared" si="0"/>
        <v>1.311</v>
      </c>
      <c r="AD8" s="17" t="e">
        <f t="shared" si="0"/>
        <v>#VALUE!</v>
      </c>
      <c r="AE8" s="20">
        <f t="shared" si="1"/>
        <v>-1.6375626643270526E-05</v>
      </c>
      <c r="AF8" s="20">
        <f t="shared" si="1"/>
        <v>0.0006227043872182924</v>
      </c>
      <c r="AG8" s="20">
        <f t="shared" si="1"/>
        <v>-0.0006076335940242942</v>
      </c>
      <c r="AH8" s="20">
        <f t="shared" si="1"/>
        <v>1.4706292362930477E-05</v>
      </c>
      <c r="AI8" s="20">
        <f t="shared" si="1"/>
        <v>0.00011117739657940074</v>
      </c>
      <c r="AJ8" s="20">
        <f t="shared" si="1"/>
        <v>-0.00032811783232404243</v>
      </c>
      <c r="AK8" s="20">
        <f t="shared" si="1"/>
        <v>-2.3177215759123023E-05</v>
      </c>
      <c r="AL8" s="20">
        <f t="shared" si="1"/>
        <v>-6.566294519044846E-05</v>
      </c>
      <c r="AM8" s="20">
        <f t="shared" si="1"/>
        <v>0.00023319596701254142</v>
      </c>
      <c r="AN8" s="20">
        <f t="shared" si="1"/>
        <v>0.00010263416122578474</v>
      </c>
      <c r="AO8" s="20">
        <f t="shared" si="1"/>
        <v>8.340885637481168E-05</v>
      </c>
      <c r="AP8" s="20">
        <f t="shared" si="1"/>
        <v>-0.0005730263521134537</v>
      </c>
      <c r="AQ8" s="20">
        <f t="shared" si="1"/>
        <v>0.000575320463591562</v>
      </c>
      <c r="AR8" s="20" t="e">
        <f t="shared" si="1"/>
        <v>#VALUE!</v>
      </c>
      <c r="AS8" s="21">
        <f t="shared" si="2"/>
        <v>-0.03860430586488495</v>
      </c>
      <c r="AT8" s="21">
        <f t="shared" si="2"/>
        <v>1.4305864884929473</v>
      </c>
      <c r="AU8" s="21">
        <f t="shared" si="2"/>
        <v>-0.11507052709725318</v>
      </c>
      <c r="AV8" s="21">
        <f t="shared" si="2"/>
        <v>-0.07943578322197475</v>
      </c>
      <c r="AW8" s="21">
        <f t="shared" si="2"/>
        <v>0.18634001484781004</v>
      </c>
      <c r="AX8" s="21">
        <f t="shared" si="2"/>
        <v>-0.5055679287305122</v>
      </c>
      <c r="AY8" s="21">
        <f t="shared" si="2"/>
        <v>-0.5553080920564217</v>
      </c>
      <c r="AZ8" s="22">
        <f t="shared" si="2"/>
        <v>-0.696362286562732</v>
      </c>
      <c r="BA8" s="22">
        <f t="shared" si="2"/>
        <v>-0.16481069042316254</v>
      </c>
      <c r="BB8" s="22">
        <f t="shared" si="2"/>
        <v>0.05493689680772085</v>
      </c>
      <c r="BC8" s="22">
        <f t="shared" si="2"/>
        <v>0.22048997772828494</v>
      </c>
      <c r="BD8" s="22">
        <f>N8/$B8-1</f>
        <v>-0.858203414996288</v>
      </c>
      <c r="BE8" s="22">
        <f t="shared" si="2"/>
        <v>0.11507052709725318</v>
      </c>
      <c r="BF8" s="22" t="e">
        <f t="shared" si="2"/>
        <v>#VALUE!</v>
      </c>
    </row>
    <row r="9" spans="1:58" ht="12.75">
      <c r="A9" s="16" t="s">
        <v>10</v>
      </c>
      <c r="B9" s="17">
        <f>'[2]99-07'!C49</f>
        <v>9.236</v>
      </c>
      <c r="C9" s="17">
        <f>'[2]99-07'!D49</f>
        <v>6.484</v>
      </c>
      <c r="D9" s="17">
        <f>'[2]99-07'!E49</f>
        <v>9.573</v>
      </c>
      <c r="E9" s="17">
        <f>'[2]99-07'!F49</f>
        <v>17.035</v>
      </c>
      <c r="F9" s="17">
        <f>'[2]99-07'!G49</f>
        <v>14.627</v>
      </c>
      <c r="G9" s="17">
        <f>'[2]99-07'!H49</f>
        <v>14.458</v>
      </c>
      <c r="H9" s="17">
        <f>'[2]99-07'!I49</f>
        <v>14.046</v>
      </c>
      <c r="I9" s="17">
        <f>'[2]99-07'!J49</f>
        <v>12.017</v>
      </c>
      <c r="J9" s="18">
        <v>17.315</v>
      </c>
      <c r="K9" s="18">
        <v>19.496</v>
      </c>
      <c r="L9" s="18">
        <v>23.115</v>
      </c>
      <c r="M9" s="24">
        <v>22.106</v>
      </c>
      <c r="N9" s="24">
        <v>23.864</v>
      </c>
      <c r="O9" s="62">
        <v>26.779</v>
      </c>
      <c r="P9" s="24">
        <v>37.575</v>
      </c>
      <c r="Q9" s="17">
        <f t="shared" si="0"/>
        <v>-2.7520000000000007</v>
      </c>
      <c r="R9" s="17">
        <f t="shared" si="0"/>
        <v>3.0890000000000004</v>
      </c>
      <c r="S9" s="17">
        <f t="shared" si="0"/>
        <v>7.462</v>
      </c>
      <c r="T9" s="17">
        <f t="shared" si="0"/>
        <v>-2.4079999999999995</v>
      </c>
      <c r="U9" s="17">
        <f t="shared" si="0"/>
        <v>-0.16900000000000048</v>
      </c>
      <c r="V9" s="17">
        <f t="shared" si="0"/>
        <v>-0.4120000000000008</v>
      </c>
      <c r="W9" s="17">
        <f t="shared" si="0"/>
        <v>-2.029</v>
      </c>
      <c r="X9" s="17">
        <f t="shared" si="0"/>
        <v>5.298000000000002</v>
      </c>
      <c r="Y9" s="17">
        <f t="shared" si="0"/>
        <v>2.1809999999999974</v>
      </c>
      <c r="Z9" s="17">
        <f t="shared" si="0"/>
        <v>3.6189999999999998</v>
      </c>
      <c r="AA9" s="17">
        <f t="shared" si="0"/>
        <v>-1.0089999999999968</v>
      </c>
      <c r="AB9" s="17">
        <f t="shared" si="0"/>
        <v>1.7579999999999991</v>
      </c>
      <c r="AC9" s="17">
        <f t="shared" si="0"/>
        <v>2.914999999999999</v>
      </c>
      <c r="AD9" s="17">
        <f t="shared" si="0"/>
        <v>10.796000000000003</v>
      </c>
      <c r="AE9" s="20">
        <f t="shared" si="1"/>
        <v>-0.0008666485485053935</v>
      </c>
      <c r="AF9" s="20">
        <f t="shared" si="1"/>
        <v>0.0009719726387656925</v>
      </c>
      <c r="AG9" s="20">
        <f t="shared" si="1"/>
        <v>0.0021777914882849586</v>
      </c>
      <c r="AH9" s="20">
        <f t="shared" si="1"/>
        <v>-0.0007377656668736781</v>
      </c>
      <c r="AI9" s="20">
        <f t="shared" si="1"/>
        <v>-5.248318441876753E-05</v>
      </c>
      <c r="AJ9" s="20">
        <f t="shared" si="1"/>
        <v>-0.00014504779712178726</v>
      </c>
      <c r="AK9" s="20">
        <f t="shared" si="1"/>
        <v>-0.0007018891160486652</v>
      </c>
      <c r="AL9" s="20">
        <f t="shared" si="1"/>
        <v>0.0018309593874684003</v>
      </c>
      <c r="AM9" s="20">
        <f t="shared" si="1"/>
        <v>0.0007103357598524472</v>
      </c>
      <c r="AN9" s="20">
        <f t="shared" si="1"/>
        <v>0.0012548413157976856</v>
      </c>
      <c r="AO9" s="20">
        <f t="shared" si="1"/>
        <v>-0.00037739702279006624</v>
      </c>
      <c r="AP9" s="20">
        <f t="shared" si="1"/>
        <v>0.0006933106173540614</v>
      </c>
      <c r="AQ9" s="20">
        <f t="shared" si="1"/>
        <v>0.0012792213206479044</v>
      </c>
      <c r="AR9" s="20">
        <f t="shared" si="1"/>
        <v>0.004799918193317197</v>
      </c>
      <c r="AS9" s="21">
        <f t="shared" si="2"/>
        <v>-0.29796448679081855</v>
      </c>
      <c r="AT9" s="21">
        <f t="shared" si="2"/>
        <v>0.03648765699436973</v>
      </c>
      <c r="AU9" s="21">
        <f t="shared" si="2"/>
        <v>0.8444131658726721</v>
      </c>
      <c r="AV9" s="21">
        <f t="shared" si="2"/>
        <v>0.5836942399307059</v>
      </c>
      <c r="AW9" s="21">
        <f t="shared" si="2"/>
        <v>0.565396275443915</v>
      </c>
      <c r="AX9" s="21">
        <f t="shared" si="2"/>
        <v>0.5207882200086615</v>
      </c>
      <c r="AY9" s="21">
        <f t="shared" si="2"/>
        <v>0.30110437418796</v>
      </c>
      <c r="AZ9" s="22">
        <f t="shared" si="2"/>
        <v>0.8747293200519706</v>
      </c>
      <c r="BA9" s="22">
        <f t="shared" si="2"/>
        <v>1.1108705067128626</v>
      </c>
      <c r="BB9" s="22">
        <f t="shared" si="2"/>
        <v>1.5027067994802943</v>
      </c>
      <c r="BC9" s="22">
        <f>M9/$B9-1</f>
        <v>1.3934603724556083</v>
      </c>
      <c r="BD9" s="22">
        <f t="shared" si="2"/>
        <v>1.5838025119099175</v>
      </c>
      <c r="BE9" s="22">
        <f t="shared" si="2"/>
        <v>1.8994153313122561</v>
      </c>
      <c r="BF9" s="22">
        <f t="shared" si="2"/>
        <v>3.068319618882633</v>
      </c>
    </row>
    <row r="10" spans="1:58" ht="12.75">
      <c r="A10" s="16" t="s">
        <v>11</v>
      </c>
      <c r="B10" s="17">
        <f>'[2]99-07'!C50</f>
        <v>138.251</v>
      </c>
      <c r="C10" s="17">
        <f>'[2]99-07'!D50</f>
        <v>143.388</v>
      </c>
      <c r="D10" s="17">
        <f>'[2]99-07'!E50</f>
        <v>136.082</v>
      </c>
      <c r="E10" s="17">
        <f>'[2]99-07'!F50</f>
        <v>140.071</v>
      </c>
      <c r="F10" s="17">
        <f>'[2]99-07'!G50</f>
        <v>109.889</v>
      </c>
      <c r="G10" s="17">
        <f>'[2]99-07'!H50</f>
        <v>58.241</v>
      </c>
      <c r="H10" s="17">
        <f>'[2]99-07'!I50</f>
        <v>49.03</v>
      </c>
      <c r="I10" s="17">
        <f>'[2]99-07'!J50</f>
        <v>64.957</v>
      </c>
      <c r="J10" s="18">
        <v>70.88</v>
      </c>
      <c r="K10" s="18">
        <v>78.53</v>
      </c>
      <c r="L10" s="18">
        <v>91.164</v>
      </c>
      <c r="M10" s="24">
        <v>67.573</v>
      </c>
      <c r="N10" s="24">
        <v>59.025</v>
      </c>
      <c r="O10" s="62">
        <v>78.259</v>
      </c>
      <c r="P10" s="24">
        <v>107.071</v>
      </c>
      <c r="Q10" s="17">
        <f t="shared" si="0"/>
        <v>5.1370000000000005</v>
      </c>
      <c r="R10" s="17">
        <f t="shared" si="0"/>
        <v>-7.306000000000012</v>
      </c>
      <c r="S10" s="17">
        <f t="shared" si="0"/>
        <v>3.9890000000000043</v>
      </c>
      <c r="T10" s="17">
        <f t="shared" si="0"/>
        <v>-30.182000000000002</v>
      </c>
      <c r="U10" s="17">
        <f t="shared" si="0"/>
        <v>-51.647999999999996</v>
      </c>
      <c r="V10" s="17">
        <f t="shared" si="0"/>
        <v>-9.210999999999999</v>
      </c>
      <c r="W10" s="17">
        <f t="shared" si="0"/>
        <v>15.926999999999992</v>
      </c>
      <c r="X10" s="17">
        <f t="shared" si="0"/>
        <v>5.923000000000002</v>
      </c>
      <c r="Y10" s="17">
        <f t="shared" si="0"/>
        <v>7.650000000000006</v>
      </c>
      <c r="Z10" s="17">
        <f t="shared" si="0"/>
        <v>12.634</v>
      </c>
      <c r="AA10" s="17">
        <f t="shared" si="0"/>
        <v>-23.591000000000008</v>
      </c>
      <c r="AB10" s="17">
        <f t="shared" si="0"/>
        <v>-8.547999999999995</v>
      </c>
      <c r="AC10" s="17">
        <f t="shared" si="0"/>
        <v>19.234</v>
      </c>
      <c r="AD10" s="17">
        <f t="shared" si="0"/>
        <v>28.811999999999998</v>
      </c>
      <c r="AE10" s="20">
        <f t="shared" si="1"/>
        <v>0.0016177229628169352</v>
      </c>
      <c r="AF10" s="20">
        <f t="shared" si="1"/>
        <v>-0.0022988773385633405</v>
      </c>
      <c r="AG10" s="20">
        <f t="shared" si="1"/>
        <v>0.001164193278848661</v>
      </c>
      <c r="AH10" s="20">
        <f t="shared" si="1"/>
        <v>-0.009247194085374319</v>
      </c>
      <c r="AI10" s="20">
        <f t="shared" si="1"/>
        <v>-0.01603935804059466</v>
      </c>
      <c r="AJ10" s="20">
        <f t="shared" si="1"/>
        <v>-0.0032428040273999505</v>
      </c>
      <c r="AK10" s="20">
        <f t="shared" si="1"/>
        <v>0.0055096047073962965</v>
      </c>
      <c r="AL10" s="20">
        <f t="shared" si="1"/>
        <v>0.0020469559177001386</v>
      </c>
      <c r="AM10" s="20">
        <f t="shared" si="1"/>
        <v>0.0024915490888909823</v>
      </c>
      <c r="AN10" s="20">
        <f t="shared" si="1"/>
        <v>0.0043806756517789334</v>
      </c>
      <c r="AO10" s="20">
        <f t="shared" si="1"/>
        <v>-0.008823759330664503</v>
      </c>
      <c r="AP10" s="20">
        <f t="shared" si="1"/>
        <v>-0.0033711144238580864</v>
      </c>
      <c r="AQ10" s="20">
        <f t="shared" si="1"/>
        <v>0.008440666511609537</v>
      </c>
      <c r="AR10" s="20">
        <f t="shared" si="1"/>
        <v>0.012809859483684237</v>
      </c>
      <c r="AS10" s="21">
        <f t="shared" si="2"/>
        <v>0.037157054921844956</v>
      </c>
      <c r="AT10" s="21">
        <f t="shared" si="2"/>
        <v>-0.015688855776811783</v>
      </c>
      <c r="AU10" s="21">
        <f t="shared" si="2"/>
        <v>0.013164461739878952</v>
      </c>
      <c r="AV10" s="21">
        <f t="shared" si="2"/>
        <v>-0.2051486065200252</v>
      </c>
      <c r="AW10" s="21">
        <f t="shared" si="2"/>
        <v>-0.5787299911031385</v>
      </c>
      <c r="AX10" s="21">
        <f t="shared" si="2"/>
        <v>-0.6453551873042509</v>
      </c>
      <c r="AY10" s="21">
        <f t="shared" si="2"/>
        <v>-0.5301516806388381</v>
      </c>
      <c r="AZ10" s="22">
        <f t="shared" si="2"/>
        <v>-0.487309314218342</v>
      </c>
      <c r="BA10" s="22">
        <f t="shared" si="2"/>
        <v>-0.4319751755864334</v>
      </c>
      <c r="BB10" s="22">
        <f t="shared" si="2"/>
        <v>-0.34059066480531786</v>
      </c>
      <c r="BC10" s="22">
        <f t="shared" si="2"/>
        <v>-0.5112295751929462</v>
      </c>
      <c r="BD10" s="22">
        <f t="shared" si="2"/>
        <v>-0.57305914604596</v>
      </c>
      <c r="BE10" s="22">
        <f t="shared" si="2"/>
        <v>-0.4339353784059429</v>
      </c>
      <c r="BF10" s="22">
        <f t="shared" si="2"/>
        <v>-0.2255318225546289</v>
      </c>
    </row>
    <row r="11" spans="1:58" ht="12.75">
      <c r="A11" s="16" t="s">
        <v>12</v>
      </c>
      <c r="B11" s="17">
        <f>'[2]99-07'!C55</f>
        <v>33.587</v>
      </c>
      <c r="C11" s="17">
        <f>'[2]99-07'!D55</f>
        <v>31.335</v>
      </c>
      <c r="D11" s="17">
        <f>'[2]99-07'!E55</f>
        <v>35.223</v>
      </c>
      <c r="E11" s="17">
        <f>'[2]99-07'!F55</f>
        <v>21.397</v>
      </c>
      <c r="F11" s="17">
        <f>'[2]99-07'!G55</f>
        <v>20.336</v>
      </c>
      <c r="G11" s="17">
        <f>'[2]99-07'!H55</f>
        <v>18.408</v>
      </c>
      <c r="H11" s="17">
        <f>'[2]99-07'!I55</f>
        <v>13.763</v>
      </c>
      <c r="I11" s="17">
        <f>'[2]99-07'!J55</f>
        <v>15.334</v>
      </c>
      <c r="J11" s="18">
        <v>19.412</v>
      </c>
      <c r="K11" s="18">
        <v>16.71</v>
      </c>
      <c r="L11" s="18">
        <v>16.327</v>
      </c>
      <c r="M11" s="24">
        <v>13.003</v>
      </c>
      <c r="N11" s="24">
        <v>12.859</v>
      </c>
      <c r="O11" s="62">
        <v>12.101</v>
      </c>
      <c r="P11" s="24">
        <v>12.841</v>
      </c>
      <c r="Q11" s="17">
        <f t="shared" si="0"/>
        <v>-2.2520000000000024</v>
      </c>
      <c r="R11" s="17">
        <f t="shared" si="0"/>
        <v>3.887999999999998</v>
      </c>
      <c r="S11" s="17">
        <f t="shared" si="0"/>
        <v>-13.826</v>
      </c>
      <c r="T11" s="17">
        <f t="shared" si="0"/>
        <v>-1.061</v>
      </c>
      <c r="U11" s="17">
        <f t="shared" si="0"/>
        <v>-1.9279999999999973</v>
      </c>
      <c r="V11" s="17">
        <f t="shared" si="0"/>
        <v>-4.645000000000001</v>
      </c>
      <c r="W11" s="17">
        <f t="shared" si="0"/>
        <v>1.5709999999999997</v>
      </c>
      <c r="X11" s="17">
        <f t="shared" si="0"/>
        <v>4.077999999999999</v>
      </c>
      <c r="Y11" s="17">
        <f t="shared" si="0"/>
        <v>-2.701999999999998</v>
      </c>
      <c r="Z11" s="17">
        <f t="shared" si="0"/>
        <v>-0.3829999999999991</v>
      </c>
      <c r="AA11" s="17">
        <f t="shared" si="0"/>
        <v>-3.3240000000000016</v>
      </c>
      <c r="AB11" s="17">
        <f t="shared" si="0"/>
        <v>-0.14400000000000013</v>
      </c>
      <c r="AC11" s="17">
        <f t="shared" si="0"/>
        <v>-0.7579999999999991</v>
      </c>
      <c r="AD11" s="17">
        <f t="shared" si="0"/>
        <v>0.7399999999999984</v>
      </c>
      <c r="AE11" s="20">
        <f t="shared" si="1"/>
        <v>-0.0007091906000124083</v>
      </c>
      <c r="AF11" s="20">
        <f t="shared" si="1"/>
        <v>0.0012233828486633246</v>
      </c>
      <c r="AG11" s="20">
        <f t="shared" si="1"/>
        <v>-0.004035130677704079</v>
      </c>
      <c r="AH11" s="20">
        <f t="shared" si="1"/>
        <v>-0.0003250703374389421</v>
      </c>
      <c r="AI11" s="20">
        <f t="shared" si="1"/>
        <v>-0.0005987430743158779</v>
      </c>
      <c r="AJ11" s="20">
        <f t="shared" si="1"/>
        <v>-0.0016353082952201474</v>
      </c>
      <c r="AK11" s="20">
        <f t="shared" si="1"/>
        <v>0.0005434538202624213</v>
      </c>
      <c r="AL11" s="20">
        <f t="shared" si="1"/>
        <v>0.0014093341604560462</v>
      </c>
      <c r="AM11" s="20">
        <f t="shared" si="1"/>
        <v>-0.0008800216520501209</v>
      </c>
      <c r="AN11" s="20">
        <f t="shared" si="1"/>
        <v>-0.0001328002829374171</v>
      </c>
      <c r="AO11" s="20">
        <f t="shared" si="1"/>
        <v>-0.0012432781999545935</v>
      </c>
      <c r="AP11" s="20">
        <f t="shared" si="1"/>
        <v>-5.678994817917234E-05</v>
      </c>
      <c r="AQ11" s="20">
        <f t="shared" si="1"/>
        <v>-0.00033264142746178754</v>
      </c>
      <c r="AR11" s="20">
        <f t="shared" si="1"/>
        <v>0.0003290051373707593</v>
      </c>
      <c r="AS11" s="21">
        <f t="shared" si="2"/>
        <v>-0.06704975139190761</v>
      </c>
      <c r="AT11" s="21">
        <f t="shared" si="2"/>
        <v>0.04870932205912992</v>
      </c>
      <c r="AU11" s="21">
        <f t="shared" si="2"/>
        <v>-0.36293804150415354</v>
      </c>
      <c r="AV11" s="21">
        <f t="shared" si="2"/>
        <v>-0.39452764462440837</v>
      </c>
      <c r="AW11" s="21">
        <f t="shared" si="2"/>
        <v>-0.45193080656206275</v>
      </c>
      <c r="AX11" s="21">
        <f t="shared" si="2"/>
        <v>-0.5902283621639326</v>
      </c>
      <c r="AY11" s="21">
        <f t="shared" si="2"/>
        <v>-0.5434543126805014</v>
      </c>
      <c r="AZ11" s="22">
        <f t="shared" si="2"/>
        <v>-0.42203828862357473</v>
      </c>
      <c r="BA11" s="22">
        <f t="shared" si="2"/>
        <v>-0.5024860809241671</v>
      </c>
      <c r="BB11" s="22">
        <f t="shared" si="2"/>
        <v>-0.51388930240867</v>
      </c>
      <c r="BC11" s="22">
        <f t="shared" si="2"/>
        <v>-0.6128561645874893</v>
      </c>
      <c r="BD11" s="22">
        <f t="shared" si="2"/>
        <v>-0.6171435376782684</v>
      </c>
      <c r="BE11" s="22">
        <f t="shared" si="2"/>
        <v>-0.639711793253342</v>
      </c>
      <c r="BF11" s="22">
        <f t="shared" si="2"/>
        <v>-0.6176794593146158</v>
      </c>
    </row>
    <row r="12" spans="1:58" ht="12.75">
      <c r="A12" s="16" t="s">
        <v>13</v>
      </c>
      <c r="B12" s="17">
        <f>'[2]99-07'!C56</f>
        <v>111.457</v>
      </c>
      <c r="C12" s="17">
        <f>'[2]99-07'!D56</f>
        <v>127.092</v>
      </c>
      <c r="D12" s="17">
        <f>'[2]99-07'!E56</f>
        <v>140.353</v>
      </c>
      <c r="E12" s="17">
        <f>'[2]99-07'!F56</f>
        <v>105.55</v>
      </c>
      <c r="F12" s="17">
        <f>'[2]99-07'!G56</f>
        <v>86.613</v>
      </c>
      <c r="G12" s="17">
        <f>'[2]99-07'!H56</f>
        <v>100.645</v>
      </c>
      <c r="H12" s="17">
        <f>'[2]99-07'!I56</f>
        <v>94.591</v>
      </c>
      <c r="I12" s="17">
        <f>'[2]99-07'!J56</f>
        <v>105.634</v>
      </c>
      <c r="J12" s="18">
        <v>101.697</v>
      </c>
      <c r="K12" s="18">
        <v>104.28</v>
      </c>
      <c r="L12" s="18">
        <v>92.179</v>
      </c>
      <c r="M12" s="24">
        <v>91.665</v>
      </c>
      <c r="N12" s="24">
        <v>73.493</v>
      </c>
      <c r="O12" s="62">
        <v>75.981</v>
      </c>
      <c r="P12" s="24">
        <v>86.811</v>
      </c>
      <c r="Q12" s="17">
        <f t="shared" si="0"/>
        <v>15.635000000000005</v>
      </c>
      <c r="R12" s="17">
        <f t="shared" si="0"/>
        <v>13.26100000000001</v>
      </c>
      <c r="S12" s="17">
        <f t="shared" si="0"/>
        <v>-34.80300000000001</v>
      </c>
      <c r="T12" s="17">
        <f t="shared" si="0"/>
        <v>-18.936999999999998</v>
      </c>
      <c r="U12" s="17">
        <f t="shared" si="0"/>
        <v>14.031999999999996</v>
      </c>
      <c r="V12" s="17">
        <f t="shared" si="0"/>
        <v>-6.054000000000002</v>
      </c>
      <c r="W12" s="17">
        <f t="shared" si="0"/>
        <v>11.043000000000006</v>
      </c>
      <c r="X12" s="17">
        <f t="shared" si="0"/>
        <v>-3.9369999999999976</v>
      </c>
      <c r="Y12" s="17">
        <f t="shared" si="0"/>
        <v>2.5829999999999984</v>
      </c>
      <c r="Z12" s="17">
        <f t="shared" si="0"/>
        <v>-12.100999999999999</v>
      </c>
      <c r="AA12" s="17">
        <f t="shared" si="0"/>
        <v>-0.5139999999999958</v>
      </c>
      <c r="AB12" s="17">
        <f t="shared" si="0"/>
        <v>-18.17200000000001</v>
      </c>
      <c r="AC12" s="17">
        <f t="shared" si="0"/>
        <v>2.4879999999999995</v>
      </c>
      <c r="AD12" s="17">
        <f t="shared" si="0"/>
        <v>10.830000000000013</v>
      </c>
      <c r="AE12" s="20">
        <f t="shared" si="1"/>
        <v>0.0049237100493756646</v>
      </c>
      <c r="AF12" s="20">
        <f t="shared" si="1"/>
        <v>0.00417265430970277</v>
      </c>
      <c r="AG12" s="20">
        <f t="shared" si="1"/>
        <v>-0.010157287210772104</v>
      </c>
      <c r="AH12" s="20">
        <f t="shared" si="1"/>
        <v>-0.005801938718266961</v>
      </c>
      <c r="AI12" s="20">
        <f t="shared" si="1"/>
        <v>0.0043576570636931575</v>
      </c>
      <c r="AJ12" s="20">
        <f t="shared" si="1"/>
        <v>-0.002131357679066259</v>
      </c>
      <c r="AK12" s="20">
        <f t="shared" si="1"/>
        <v>0.0038200894571342606</v>
      </c>
      <c r="AL12" s="20">
        <f t="shared" si="1"/>
        <v>-0.0013606053432357653</v>
      </c>
      <c r="AM12" s="20">
        <f t="shared" si="1"/>
        <v>0.0008412642217784834</v>
      </c>
      <c r="AN12" s="20">
        <f t="shared" si="1"/>
        <v>-0.004195864814166287</v>
      </c>
      <c r="AO12" s="20">
        <f t="shared" si="1"/>
        <v>-0.00019225180348274833</v>
      </c>
      <c r="AP12" s="20">
        <f t="shared" si="1"/>
        <v>-0.007166575960499441</v>
      </c>
      <c r="AQ12" s="20">
        <f t="shared" si="1"/>
        <v>0.0010918362421173196</v>
      </c>
      <c r="AR12" s="20">
        <f t="shared" si="1"/>
        <v>0.004815034645574776</v>
      </c>
      <c r="AS12" s="21">
        <f t="shared" si="2"/>
        <v>0.14027831360973297</v>
      </c>
      <c r="AT12" s="21">
        <f t="shared" si="2"/>
        <v>0.2592569331670511</v>
      </c>
      <c r="AU12" s="21">
        <f t="shared" si="2"/>
        <v>-0.05299801717254182</v>
      </c>
      <c r="AV12" s="21">
        <f t="shared" si="2"/>
        <v>-0.2229021057448164</v>
      </c>
      <c r="AW12" s="21">
        <f t="shared" si="2"/>
        <v>-0.0970060202589339</v>
      </c>
      <c r="AX12" s="21">
        <f t="shared" si="2"/>
        <v>-0.1513229317135757</v>
      </c>
      <c r="AY12" s="21">
        <f t="shared" si="2"/>
        <v>-0.05224436329705617</v>
      </c>
      <c r="AZ12" s="22">
        <f t="shared" si="2"/>
        <v>-0.08756740267547114</v>
      </c>
      <c r="BA12" s="22">
        <f t="shared" si="2"/>
        <v>-0.06439254600428856</v>
      </c>
      <c r="BB12" s="22">
        <f t="shared" si="2"/>
        <v>-0.17296356442394822</v>
      </c>
      <c r="BC12" s="22">
        <f t="shared" si="2"/>
        <v>-0.17757520837632434</v>
      </c>
      <c r="BD12" s="22">
        <f t="shared" si="2"/>
        <v>-0.34061566343971217</v>
      </c>
      <c r="BE12" s="22">
        <f>O12/$B12-1</f>
        <v>-0.318293153413424</v>
      </c>
      <c r="BF12" s="22">
        <f t="shared" si="2"/>
        <v>-0.2211256358954573</v>
      </c>
    </row>
    <row r="13" spans="1:58" ht="12.75">
      <c r="A13" s="16" t="s">
        <v>14</v>
      </c>
      <c r="B13" s="17">
        <f>'[2]99-07'!C57</f>
        <v>42.352</v>
      </c>
      <c r="C13" s="17">
        <f>'[2]99-07'!D57</f>
        <v>52.102</v>
      </c>
      <c r="D13" s="17">
        <f>'[2]99-07'!E57</f>
        <v>56.574</v>
      </c>
      <c r="E13" s="17">
        <f>'[2]99-07'!F57</f>
        <v>77.923</v>
      </c>
      <c r="F13" s="17">
        <f>'[2]99-07'!G57</f>
        <v>82.505</v>
      </c>
      <c r="G13" s="17">
        <f>'[2]99-07'!H57</f>
        <v>84.578</v>
      </c>
      <c r="H13" s="17">
        <f>'[2]99-07'!I57</f>
        <v>70.178</v>
      </c>
      <c r="I13" s="17">
        <f>'[2]99-07'!J57</f>
        <v>77.646</v>
      </c>
      <c r="J13" s="18">
        <v>78.687</v>
      </c>
      <c r="K13" s="18">
        <v>72.985</v>
      </c>
      <c r="L13" s="18">
        <v>83.421</v>
      </c>
      <c r="M13" s="24">
        <v>59.967</v>
      </c>
      <c r="N13" s="24">
        <v>68.661</v>
      </c>
      <c r="O13" s="62">
        <v>58.524</v>
      </c>
      <c r="P13" s="24">
        <v>44.827</v>
      </c>
      <c r="Q13" s="17">
        <f t="shared" si="0"/>
        <v>9.75</v>
      </c>
      <c r="R13" s="17">
        <f t="shared" si="0"/>
        <v>4.472000000000001</v>
      </c>
      <c r="S13" s="17">
        <f t="shared" si="0"/>
        <v>21.349000000000004</v>
      </c>
      <c r="T13" s="17">
        <f t="shared" si="0"/>
        <v>4.581999999999994</v>
      </c>
      <c r="U13" s="17">
        <f t="shared" si="0"/>
        <v>2.0730000000000075</v>
      </c>
      <c r="V13" s="17">
        <f t="shared" si="0"/>
        <v>-14.400000000000006</v>
      </c>
      <c r="W13" s="17">
        <f t="shared" si="0"/>
        <v>7.4680000000000035</v>
      </c>
      <c r="X13" s="17">
        <f t="shared" si="0"/>
        <v>1.0409999999999968</v>
      </c>
      <c r="Y13" s="17">
        <f t="shared" si="0"/>
        <v>-5.701999999999998</v>
      </c>
      <c r="Z13" s="17">
        <f t="shared" si="0"/>
        <v>10.436000000000007</v>
      </c>
      <c r="AA13" s="17">
        <f t="shared" si="0"/>
        <v>-23.454000000000008</v>
      </c>
      <c r="AB13" s="17">
        <f t="shared" si="0"/>
        <v>8.694000000000003</v>
      </c>
      <c r="AC13" s="17">
        <f t="shared" si="0"/>
        <v>-10.137</v>
      </c>
      <c r="AD13" s="17">
        <f t="shared" si="0"/>
        <v>-13.697000000000003</v>
      </c>
      <c r="AE13" s="20">
        <f t="shared" si="1"/>
        <v>0.003070429995613221</v>
      </c>
      <c r="AF13" s="20">
        <f t="shared" si="1"/>
        <v>0.0014071420008288046</v>
      </c>
      <c r="AG13" s="20">
        <f t="shared" si="1"/>
        <v>0.006230725071481585</v>
      </c>
      <c r="AH13" s="20">
        <f t="shared" si="1"/>
        <v>0.0014038381584780685</v>
      </c>
      <c r="AI13" s="20">
        <f t="shared" si="1"/>
        <v>0.0006437730254444093</v>
      </c>
      <c r="AJ13" s="20">
        <f t="shared" si="1"/>
        <v>-0.00506963174406246</v>
      </c>
      <c r="AK13" s="20">
        <f t="shared" si="1"/>
        <v>0.0025833947356586665</v>
      </c>
      <c r="AL13" s="20">
        <f t="shared" si="1"/>
        <v>0.0003597638207539823</v>
      </c>
      <c r="AM13" s="20">
        <f t="shared" si="1"/>
        <v>-0.001857099726125015</v>
      </c>
      <c r="AN13" s="20">
        <f t="shared" si="1"/>
        <v>0.0036185476572712506</v>
      </c>
      <c r="AO13" s="20">
        <f t="shared" si="1"/>
        <v>-0.008772517118452174</v>
      </c>
      <c r="AP13" s="20">
        <f t="shared" si="1"/>
        <v>0.003428693121317528</v>
      </c>
      <c r="AQ13" s="20">
        <f t="shared" si="1"/>
        <v>-0.004448530541134755</v>
      </c>
      <c r="AR13" s="20">
        <f t="shared" si="1"/>
        <v>-0.006089707252117973</v>
      </c>
      <c r="AS13" s="21">
        <f t="shared" si="2"/>
        <v>0.23021344918775966</v>
      </c>
      <c r="AT13" s="21">
        <f t="shared" si="2"/>
        <v>0.3358046845485456</v>
      </c>
      <c r="AU13" s="21">
        <f t="shared" si="2"/>
        <v>0.83988949754439</v>
      </c>
      <c r="AV13" s="21">
        <f t="shared" si="2"/>
        <v>0.9480780128447299</v>
      </c>
      <c r="AW13" s="21">
        <f t="shared" si="2"/>
        <v>0.99702493388742</v>
      </c>
      <c r="AX13" s="21">
        <f t="shared" si="2"/>
        <v>0.6570173781639592</v>
      </c>
      <c r="AY13" s="21">
        <f t="shared" si="2"/>
        <v>0.8333490744238763</v>
      </c>
      <c r="AZ13" s="22">
        <f t="shared" si="2"/>
        <v>0.8579287873063848</v>
      </c>
      <c r="BA13" s="22">
        <f t="shared" si="2"/>
        <v>0.7232952398942201</v>
      </c>
      <c r="BB13" s="22">
        <f t="shared" si="2"/>
        <v>0.9697062712504725</v>
      </c>
      <c r="BC13" s="22">
        <f t="shared" si="2"/>
        <v>0.4159189648658861</v>
      </c>
      <c r="BD13" s="22">
        <f>N13/$B13-1</f>
        <v>0.6211985266339253</v>
      </c>
      <c r="BE13" s="22">
        <f t="shared" si="2"/>
        <v>0.3818473743860975</v>
      </c>
      <c r="BF13" s="22">
        <f t="shared" si="2"/>
        <v>0.058438798639969924</v>
      </c>
    </row>
    <row r="14" spans="1:58" ht="13.5" thickBot="1">
      <c r="A14" s="25" t="s">
        <v>15</v>
      </c>
      <c r="B14" s="26">
        <f aca="true" t="shared" si="3" ref="B14:O14">SUM(B4:B13)</f>
        <v>3175.4510000000005</v>
      </c>
      <c r="C14" s="26">
        <f t="shared" si="3"/>
        <v>3178.073</v>
      </c>
      <c r="D14" s="26">
        <f t="shared" si="3"/>
        <v>3426.407</v>
      </c>
      <c r="E14" s="26">
        <f t="shared" si="3"/>
        <v>3263.9089999999997</v>
      </c>
      <c r="F14" s="26">
        <f t="shared" si="3"/>
        <v>3220.0789999999993</v>
      </c>
      <c r="G14" s="26">
        <f t="shared" si="3"/>
        <v>2840.443</v>
      </c>
      <c r="H14" s="26">
        <f t="shared" si="3"/>
        <v>2890.77</v>
      </c>
      <c r="I14" s="26">
        <f t="shared" si="3"/>
        <v>2893.565</v>
      </c>
      <c r="J14" s="26">
        <f>SUM(J4:J13)</f>
        <v>3070.3790000000004</v>
      </c>
      <c r="K14" s="26">
        <f t="shared" si="3"/>
        <v>2884.0300000000007</v>
      </c>
      <c r="L14" s="26">
        <f t="shared" si="3"/>
        <v>2673.5769999999998</v>
      </c>
      <c r="M14" s="26">
        <f t="shared" si="3"/>
        <v>2535.66</v>
      </c>
      <c r="N14" s="26">
        <f t="shared" si="3"/>
        <v>2278.73</v>
      </c>
      <c r="O14" s="26">
        <f t="shared" si="3"/>
        <v>2249.2049999999995</v>
      </c>
      <c r="P14" s="26">
        <v>2402.192</v>
      </c>
      <c r="Q14" s="26">
        <f t="shared" si="0"/>
        <v>2.621999999999389</v>
      </c>
      <c r="R14" s="26">
        <f t="shared" si="0"/>
        <v>248.3340000000003</v>
      </c>
      <c r="S14" s="26">
        <f t="shared" si="0"/>
        <v>-162.4980000000005</v>
      </c>
      <c r="T14" s="26">
        <f t="shared" si="0"/>
        <v>-43.83000000000038</v>
      </c>
      <c r="U14" s="26">
        <f t="shared" si="0"/>
        <v>-379.63599999999906</v>
      </c>
      <c r="V14" s="26">
        <f t="shared" si="0"/>
        <v>50.32699999999977</v>
      </c>
      <c r="W14" s="26">
        <f t="shared" si="0"/>
        <v>2.7950000000000728</v>
      </c>
      <c r="X14" s="26">
        <f t="shared" si="0"/>
        <v>176.8140000000003</v>
      </c>
      <c r="Y14" s="26">
        <f t="shared" si="0"/>
        <v>-186.3489999999997</v>
      </c>
      <c r="Z14" s="26">
        <f t="shared" si="0"/>
        <v>-210.45300000000088</v>
      </c>
      <c r="AA14" s="26">
        <f t="shared" si="0"/>
        <v>-137.91699999999992</v>
      </c>
      <c r="AB14" s="26">
        <f t="shared" si="0"/>
        <v>-256.92999999999984</v>
      </c>
      <c r="AC14" s="26">
        <f t="shared" si="0"/>
        <v>-29.525000000000546</v>
      </c>
      <c r="AD14" s="26">
        <f t="shared" si="0"/>
        <v>152.98700000000053</v>
      </c>
      <c r="AE14" s="27">
        <f t="shared" si="1"/>
        <v>0.0008257094818970246</v>
      </c>
      <c r="AF14" s="27">
        <f t="shared" si="1"/>
        <v>0.0781398035853803</v>
      </c>
      <c r="AG14" s="27">
        <f t="shared" si="1"/>
        <v>-0.04742518912668591</v>
      </c>
      <c r="AH14" s="27">
        <f t="shared" si="1"/>
        <v>-0.013428683213900996</v>
      </c>
      <c r="AI14" s="27">
        <f t="shared" si="1"/>
        <v>-0.11789648639055102</v>
      </c>
      <c r="AJ14" s="27">
        <f t="shared" si="1"/>
        <v>0.017718010887738205</v>
      </c>
      <c r="AK14" s="27">
        <f t="shared" si="1"/>
        <v>0.0009668704186082161</v>
      </c>
      <c r="AL14" s="27">
        <f t="shared" si="1"/>
        <v>0.061105936794231444</v>
      </c>
      <c r="AM14" s="27">
        <f t="shared" si="1"/>
        <v>-0.06069250734192739</v>
      </c>
      <c r="AN14" s="27">
        <f t="shared" si="1"/>
        <v>-0.07297184842043974</v>
      </c>
      <c r="AO14" s="27">
        <f t="shared" si="1"/>
        <v>-0.051585198406479384</v>
      </c>
      <c r="AP14" s="27">
        <f t="shared" si="1"/>
        <v>-0.10132667628940782</v>
      </c>
      <c r="AQ14" s="27">
        <f t="shared" si="1"/>
        <v>-0.012956778556476874</v>
      </c>
      <c r="AR14" s="27">
        <f t="shared" si="1"/>
        <v>0.06801825533910896</v>
      </c>
      <c r="AS14" s="28">
        <f t="shared" si="2"/>
        <v>0.0008257094818970856</v>
      </c>
      <c r="AT14" s="28">
        <f t="shared" si="2"/>
        <v>0.0790300338440113</v>
      </c>
      <c r="AU14" s="28">
        <f t="shared" si="2"/>
        <v>0.027856830415584843</v>
      </c>
      <c r="AV14" s="28">
        <f t="shared" si="2"/>
        <v>0.014054066650689645</v>
      </c>
      <c r="AW14" s="28">
        <f t="shared" si="2"/>
        <v>-0.10549934481747636</v>
      </c>
      <c r="AX14" s="28">
        <f t="shared" si="2"/>
        <v>-0.08965057246986352</v>
      </c>
      <c r="AY14" s="28">
        <f t="shared" si="2"/>
        <v>-0.08877038253778768</v>
      </c>
      <c r="AZ14" s="29">
        <f t="shared" si="2"/>
        <v>-0.03308884312811</v>
      </c>
      <c r="BA14" s="29">
        <f t="shared" si="2"/>
        <v>-0.09177310561554874</v>
      </c>
      <c r="BB14" s="29">
        <f t="shared" si="2"/>
        <v>-0.15804810088393761</v>
      </c>
      <c r="BC14" s="29">
        <f t="shared" si="2"/>
        <v>-0.2014803566485518</v>
      </c>
      <c r="BD14" s="29">
        <f t="shared" si="2"/>
        <v>-0.2823916980611574</v>
      </c>
      <c r="BE14" s="29">
        <f t="shared" si="2"/>
        <v>-0.2916895899196684</v>
      </c>
      <c r="BF14" s="29">
        <f t="shared" si="2"/>
        <v>-0.2435115515874754</v>
      </c>
    </row>
    <row r="15" spans="2:48" ht="13.5" thickBo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2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4"/>
      <c r="AU15" s="34"/>
      <c r="AV15" s="34"/>
    </row>
    <row r="16" spans="3:33" ht="13.5" thickBot="1">
      <c r="C16" s="35"/>
      <c r="D16" s="36" t="s">
        <v>27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7"/>
      <c r="R16" s="38" t="s">
        <v>26</v>
      </c>
      <c r="S16" s="39"/>
      <c r="AE16" s="40"/>
      <c r="AF16" s="4" t="s">
        <v>25</v>
      </c>
      <c r="AG16" s="5"/>
    </row>
    <row r="17" spans="1:45" ht="12.75">
      <c r="A17" s="41" t="s">
        <v>50</v>
      </c>
      <c r="B17" s="42">
        <v>1999</v>
      </c>
      <c r="C17" s="42">
        <v>2000</v>
      </c>
      <c r="D17" s="42">
        <v>2001</v>
      </c>
      <c r="E17" s="42">
        <v>2002</v>
      </c>
      <c r="F17" s="42">
        <v>2003</v>
      </c>
      <c r="G17" s="42">
        <v>2004</v>
      </c>
      <c r="H17" s="42">
        <v>2005</v>
      </c>
      <c r="I17" s="42">
        <v>2006</v>
      </c>
      <c r="J17" s="42">
        <v>2007</v>
      </c>
      <c r="K17" s="42">
        <v>2008</v>
      </c>
      <c r="L17" s="42">
        <v>2009</v>
      </c>
      <c r="M17" s="42">
        <v>2010</v>
      </c>
      <c r="N17" s="42">
        <v>2011</v>
      </c>
      <c r="O17" s="42">
        <v>2012</v>
      </c>
      <c r="P17" s="42">
        <v>2013</v>
      </c>
      <c r="Q17" s="43">
        <v>2000</v>
      </c>
      <c r="R17" s="43">
        <v>2001</v>
      </c>
      <c r="S17" s="43">
        <v>2002</v>
      </c>
      <c r="T17" s="43">
        <v>2003</v>
      </c>
      <c r="U17" s="43">
        <v>2004</v>
      </c>
      <c r="V17" s="43">
        <v>2005</v>
      </c>
      <c r="W17" s="43">
        <v>2006</v>
      </c>
      <c r="X17" s="43">
        <v>2007</v>
      </c>
      <c r="Y17" s="43">
        <v>2008</v>
      </c>
      <c r="Z17" s="43">
        <v>2009</v>
      </c>
      <c r="AA17" s="43">
        <v>2010</v>
      </c>
      <c r="AB17" s="43">
        <v>2011</v>
      </c>
      <c r="AC17" s="43">
        <v>2012</v>
      </c>
      <c r="AD17" s="43">
        <v>2013</v>
      </c>
      <c r="AE17" s="13" t="s">
        <v>20</v>
      </c>
      <c r="AF17" s="13" t="s">
        <v>21</v>
      </c>
      <c r="AG17" s="13" t="s">
        <v>22</v>
      </c>
      <c r="AH17" s="13" t="s">
        <v>23</v>
      </c>
      <c r="AI17" s="13" t="s">
        <v>31</v>
      </c>
      <c r="AJ17" s="13" t="s">
        <v>32</v>
      </c>
      <c r="AK17" s="13" t="s">
        <v>33</v>
      </c>
      <c r="AL17" s="13" t="s">
        <v>35</v>
      </c>
      <c r="AM17" s="13" t="s">
        <v>37</v>
      </c>
      <c r="AN17" s="13" t="s">
        <v>38</v>
      </c>
      <c r="AO17" s="13" t="s">
        <v>41</v>
      </c>
      <c r="AP17" s="13" t="s">
        <v>44</v>
      </c>
      <c r="AQ17" s="13" t="s">
        <v>46</v>
      </c>
      <c r="AR17" s="44" t="s">
        <v>49</v>
      </c>
      <c r="AS17" s="45"/>
    </row>
    <row r="18" spans="1:45" ht="12.75">
      <c r="A18" s="46" t="s">
        <v>0</v>
      </c>
      <c r="B18" s="47">
        <f>'[2]99-07'!C4</f>
        <v>1451.545</v>
      </c>
      <c r="C18" s="47">
        <f>'[2]99-07'!D4</f>
        <v>1423.397</v>
      </c>
      <c r="D18" s="47">
        <f>'[2]99-07'!E4</f>
        <v>1507.683</v>
      </c>
      <c r="E18" s="47">
        <f>'[2]99-07'!F4</f>
        <v>1416.712</v>
      </c>
      <c r="F18" s="47">
        <f>'[2]99-07'!G4</f>
        <v>1474.804</v>
      </c>
      <c r="G18" s="47">
        <v>1213.674</v>
      </c>
      <c r="H18" s="47">
        <v>1199.391</v>
      </c>
      <c r="I18" s="47">
        <v>1243.014</v>
      </c>
      <c r="J18" s="48">
        <v>1268.147</v>
      </c>
      <c r="K18" s="48">
        <v>1093.191</v>
      </c>
      <c r="L18" s="48">
        <v>929.194</v>
      </c>
      <c r="M18" s="48">
        <v>935.179</v>
      </c>
      <c r="N18" s="48">
        <v>795.558</v>
      </c>
      <c r="O18" s="63">
        <v>775.452</v>
      </c>
      <c r="P18" s="48">
        <f>'[2]2013'!L78</f>
        <v>802.308</v>
      </c>
      <c r="Q18" s="49">
        <f aca="true" t="shared" si="4" ref="Q18:AD23">C18/$B18-1</f>
        <v>-0.019391751547489178</v>
      </c>
      <c r="R18" s="49">
        <f t="shared" si="4"/>
        <v>0.03867465355879429</v>
      </c>
      <c r="S18" s="49">
        <f t="shared" si="4"/>
        <v>-0.023997189201850455</v>
      </c>
      <c r="T18" s="49">
        <f t="shared" si="4"/>
        <v>0.016023616215825154</v>
      </c>
      <c r="U18" s="49">
        <f t="shared" si="4"/>
        <v>-0.16387435456703037</v>
      </c>
      <c r="V18" s="49">
        <f t="shared" si="4"/>
        <v>-0.1737142148538281</v>
      </c>
      <c r="W18" s="49">
        <f t="shared" si="4"/>
        <v>-0.14366140905035685</v>
      </c>
      <c r="X18" s="49">
        <f t="shared" si="4"/>
        <v>-0.12634675466485723</v>
      </c>
      <c r="Y18" s="49">
        <f t="shared" si="4"/>
        <v>-0.24687763727614376</v>
      </c>
      <c r="Z18" s="49">
        <f t="shared" si="4"/>
        <v>-0.35985863338718405</v>
      </c>
      <c r="AA18" s="49">
        <f t="shared" si="4"/>
        <v>-0.355735440513384</v>
      </c>
      <c r="AB18" s="49">
        <f t="shared" si="4"/>
        <v>-0.4519232955230462</v>
      </c>
      <c r="AC18" s="49">
        <f t="shared" si="4"/>
        <v>-0.46577474346299985</v>
      </c>
      <c r="AD18" s="49">
        <f t="shared" si="4"/>
        <v>-0.4472730779962041</v>
      </c>
      <c r="AE18" s="50">
        <f aca="true" t="shared" si="5" ref="AE18:AR23">(C18-B18)/B$23</f>
        <v>-0.008753271437243177</v>
      </c>
      <c r="AF18" s="50">
        <f t="shared" si="5"/>
        <v>0.026326968416133918</v>
      </c>
      <c r="AG18" s="50">
        <f t="shared" si="5"/>
        <v>-0.026419828739125573</v>
      </c>
      <c r="AH18" s="50">
        <f t="shared" si="5"/>
        <v>0.018092642101302882</v>
      </c>
      <c r="AI18" s="50">
        <f t="shared" si="5"/>
        <v>-0.08013256718501871</v>
      </c>
      <c r="AJ18" s="50">
        <f t="shared" si="5"/>
        <v>-0.00501521629897891</v>
      </c>
      <c r="AK18" s="50">
        <f t="shared" si="5"/>
        <v>0.014630293558351073</v>
      </c>
      <c r="AL18" s="50">
        <f t="shared" si="5"/>
        <v>0.008487268421978637</v>
      </c>
      <c r="AM18" s="50">
        <f t="shared" si="5"/>
        <v>-0.05506744783486436</v>
      </c>
      <c r="AN18" s="50">
        <f t="shared" si="5"/>
        <v>-0.055053278449134234</v>
      </c>
      <c r="AO18" s="50">
        <f t="shared" si="5"/>
        <v>0.002106678540566327</v>
      </c>
      <c r="AP18" s="50">
        <f t="shared" si="5"/>
        <v>-0.05063492667925096</v>
      </c>
      <c r="AQ18" s="50">
        <f t="shared" si="5"/>
        <v>-0.00852176640374337</v>
      </c>
      <c r="AR18" s="50">
        <f t="shared" si="5"/>
        <v>0.011150471578255085</v>
      </c>
      <c r="AS18" s="51"/>
    </row>
    <row r="19" spans="1:45" ht="12.75">
      <c r="A19" s="46" t="s">
        <v>1</v>
      </c>
      <c r="B19" s="47">
        <f>'[2]99-07'!C7</f>
        <v>967.809</v>
      </c>
      <c r="C19" s="47">
        <f>'[2]99-07'!D7</f>
        <v>1013.784</v>
      </c>
      <c r="D19" s="47">
        <f>'[2]99-07'!E7</f>
        <v>1095.888</v>
      </c>
      <c r="E19" s="47">
        <f>'[2]99-07'!F7</f>
        <v>1084.979</v>
      </c>
      <c r="F19" s="47">
        <f>'[2]99-07'!G7</f>
        <v>1038.127</v>
      </c>
      <c r="G19" s="47">
        <v>973.667</v>
      </c>
      <c r="H19" s="47">
        <v>905.237</v>
      </c>
      <c r="I19" s="47">
        <v>961.968</v>
      </c>
      <c r="J19" s="48">
        <v>1074.327</v>
      </c>
      <c r="K19" s="48">
        <v>1073.615</v>
      </c>
      <c r="L19" s="48">
        <v>1039.02</v>
      </c>
      <c r="M19" s="48">
        <v>993.296</v>
      </c>
      <c r="N19" s="48">
        <v>886.958</v>
      </c>
      <c r="O19" s="63">
        <v>889.178</v>
      </c>
      <c r="P19" s="48">
        <f>'[2]2013'!L81</f>
        <v>902.463</v>
      </c>
      <c r="Q19" s="49">
        <f t="shared" si="4"/>
        <v>0.0475042079583885</v>
      </c>
      <c r="R19" s="49">
        <f t="shared" si="4"/>
        <v>0.1323391288983673</v>
      </c>
      <c r="S19" s="49">
        <f t="shared" si="4"/>
        <v>0.12106727670439121</v>
      </c>
      <c r="T19" s="49">
        <f t="shared" si="4"/>
        <v>0.07265689821028731</v>
      </c>
      <c r="U19" s="49">
        <f t="shared" si="4"/>
        <v>0.006052847204355505</v>
      </c>
      <c r="V19" s="49">
        <f t="shared" si="4"/>
        <v>-0.0646532528629099</v>
      </c>
      <c r="W19" s="49">
        <f t="shared" si="4"/>
        <v>-0.006035281754974364</v>
      </c>
      <c r="X19" s="49">
        <f t="shared" si="4"/>
        <v>0.11006097277458671</v>
      </c>
      <c r="Y19" s="49">
        <f t="shared" si="4"/>
        <v>0.10932529042404027</v>
      </c>
      <c r="Z19" s="49">
        <f t="shared" si="4"/>
        <v>0.07357960093365534</v>
      </c>
      <c r="AA19" s="49">
        <f t="shared" si="4"/>
        <v>0.02633474166906913</v>
      </c>
      <c r="AB19" s="49">
        <f t="shared" si="4"/>
        <v>-0.0835402439944245</v>
      </c>
      <c r="AC19" s="49">
        <f t="shared" si="4"/>
        <v>-0.08124640295760832</v>
      </c>
      <c r="AD19" s="49">
        <f t="shared" si="4"/>
        <v>-0.06751952089720181</v>
      </c>
      <c r="AE19" s="50">
        <f t="shared" si="5"/>
        <v>0.01429698928262233</v>
      </c>
      <c r="AF19" s="50">
        <f t="shared" si="5"/>
        <v>0.025645414598370497</v>
      </c>
      <c r="AG19" s="50">
        <f t="shared" si="5"/>
        <v>-0.0031681954877391437</v>
      </c>
      <c r="AH19" s="50">
        <f t="shared" si="5"/>
        <v>-0.01459196563606422</v>
      </c>
      <c r="AI19" s="50">
        <f t="shared" si="5"/>
        <v>-0.019780742468296628</v>
      </c>
      <c r="AJ19" s="50">
        <f t="shared" si="5"/>
        <v>-0.02402795290479097</v>
      </c>
      <c r="AK19" s="50">
        <f t="shared" si="5"/>
        <v>0.01902645814957289</v>
      </c>
      <c r="AL19" s="50">
        <f t="shared" si="5"/>
        <v>0.0379429830352563</v>
      </c>
      <c r="AM19" s="50">
        <f t="shared" si="5"/>
        <v>-0.00022410219059890968</v>
      </c>
      <c r="AN19" s="50">
        <f t="shared" si="5"/>
        <v>-0.011613432977114212</v>
      </c>
      <c r="AO19" s="50">
        <f t="shared" si="5"/>
        <v>-0.01609453125962479</v>
      </c>
      <c r="AP19" s="50">
        <f t="shared" si="5"/>
        <v>-0.03856451990186428</v>
      </c>
      <c r="AQ19" s="50">
        <f t="shared" si="5"/>
        <v>0.0009409291463399244</v>
      </c>
      <c r="AR19" s="50">
        <f t="shared" si="5"/>
        <v>0.005515862932570691</v>
      </c>
      <c r="AS19" s="51"/>
    </row>
    <row r="20" spans="1:45" ht="12.75">
      <c r="A20" s="46" t="s">
        <v>2</v>
      </c>
      <c r="B20" s="47">
        <f>'[2]99-07'!C10</f>
        <v>593.47</v>
      </c>
      <c r="C20" s="47">
        <f>'[2]99-07'!D10</f>
        <v>568.573</v>
      </c>
      <c r="D20" s="47">
        <f>'[2]99-07'!E10</f>
        <v>611.808</v>
      </c>
      <c r="E20" s="47">
        <f>'[2]99-07'!F10</f>
        <v>498.524</v>
      </c>
      <c r="F20" s="47">
        <f>'[2]99-07'!G10</f>
        <v>498.142</v>
      </c>
      <c r="G20" s="47">
        <v>470.494</v>
      </c>
      <c r="H20" s="47">
        <v>541.532</v>
      </c>
      <c r="I20" s="47">
        <v>544.719</v>
      </c>
      <c r="J20" s="48">
        <v>547.957</v>
      </c>
      <c r="K20" s="48">
        <v>535.885</v>
      </c>
      <c r="L20" s="48">
        <v>502.475</v>
      </c>
      <c r="M20" s="48">
        <v>469.118</v>
      </c>
      <c r="N20" s="48">
        <v>447.894</v>
      </c>
      <c r="O20" s="63">
        <v>452.68</v>
      </c>
      <c r="P20" s="48">
        <f>'[2]2013'!L84</f>
        <v>473.419</v>
      </c>
      <c r="Q20" s="49">
        <f t="shared" si="4"/>
        <v>-0.04195157295229757</v>
      </c>
      <c r="R20" s="49">
        <f t="shared" si="4"/>
        <v>0.03089962424385395</v>
      </c>
      <c r="S20" s="49">
        <f t="shared" si="4"/>
        <v>-0.15998449795271874</v>
      </c>
      <c r="T20" s="49">
        <f t="shared" si="4"/>
        <v>-0.16062816991591833</v>
      </c>
      <c r="U20" s="49">
        <f t="shared" si="4"/>
        <v>-0.20721519200633565</v>
      </c>
      <c r="V20" s="49">
        <f t="shared" si="4"/>
        <v>-0.08751579692318057</v>
      </c>
      <c r="W20" s="49">
        <f t="shared" si="4"/>
        <v>-0.08214568554434087</v>
      </c>
      <c r="X20" s="49">
        <f t="shared" si="4"/>
        <v>-0.07668963890339875</v>
      </c>
      <c r="Y20" s="49">
        <f t="shared" si="4"/>
        <v>-0.09703102094461391</v>
      </c>
      <c r="Z20" s="49">
        <f t="shared" si="4"/>
        <v>-0.1533270426474801</v>
      </c>
      <c r="AA20" s="49">
        <f t="shared" si="4"/>
        <v>-0.20953375907796523</v>
      </c>
      <c r="AB20" s="49">
        <f t="shared" si="4"/>
        <v>-0.24529630815373993</v>
      </c>
      <c r="AC20" s="49">
        <f t="shared" si="4"/>
        <v>-0.23723187355721442</v>
      </c>
      <c r="AD20" s="49">
        <f t="shared" si="4"/>
        <v>-0.2022865519739836</v>
      </c>
      <c r="AE20" s="50">
        <f t="shared" si="5"/>
        <v>-0.007742297817715033</v>
      </c>
      <c r="AF20" s="50">
        <f t="shared" si="5"/>
        <v>0.013504573469752383</v>
      </c>
      <c r="AG20" s="50">
        <f t="shared" si="5"/>
        <v>-0.032899977782843995</v>
      </c>
      <c r="AH20" s="50">
        <f t="shared" si="5"/>
        <v>-0.00011897316812466052</v>
      </c>
      <c r="AI20" s="50">
        <f t="shared" si="5"/>
        <v>-0.00848429984119555</v>
      </c>
      <c r="AJ20" s="50">
        <f t="shared" si="5"/>
        <v>0.024943704785189823</v>
      </c>
      <c r="AK20" s="50">
        <f t="shared" si="5"/>
        <v>0.0010688569234226265</v>
      </c>
      <c r="AL20" s="50">
        <f t="shared" si="5"/>
        <v>0.0010934538316303784</v>
      </c>
      <c r="AM20" s="50">
        <f t="shared" si="5"/>
        <v>-0.0037996652316152806</v>
      </c>
      <c r="AN20" s="50">
        <f t="shared" si="5"/>
        <v>-0.011215632194403387</v>
      </c>
      <c r="AO20" s="50">
        <f t="shared" si="5"/>
        <v>-0.011741432928599976</v>
      </c>
      <c r="AP20" s="50">
        <f t="shared" si="5"/>
        <v>-0.007697092012236139</v>
      </c>
      <c r="AQ20" s="50">
        <f t="shared" si="5"/>
        <v>0.0020285076100823533</v>
      </c>
      <c r="AR20" s="50">
        <f t="shared" si="5"/>
        <v>0.008610724979946081</v>
      </c>
      <c r="AS20" s="51"/>
    </row>
    <row r="21" spans="1:45" ht="12.75">
      <c r="A21" s="46" t="s">
        <v>3</v>
      </c>
      <c r="B21" s="47">
        <f>'[2]99-07'!C13</f>
        <v>145.18</v>
      </c>
      <c r="C21" s="47">
        <f>'[2]99-07'!D13</f>
        <v>126.442</v>
      </c>
      <c r="D21" s="47">
        <f>'[2]99-07'!E13</f>
        <v>132.097</v>
      </c>
      <c r="E21" s="47">
        <f>'[2]99-07'!F13</f>
        <v>103.045</v>
      </c>
      <c r="F21" s="47">
        <f>'[2]99-07'!G13</f>
        <v>126.877</v>
      </c>
      <c r="G21" s="47">
        <v>86.845</v>
      </c>
      <c r="H21" s="47">
        <v>84.808</v>
      </c>
      <c r="I21" s="47">
        <v>89.04</v>
      </c>
      <c r="J21" s="48">
        <v>112.015</v>
      </c>
      <c r="K21" s="48">
        <v>95.767</v>
      </c>
      <c r="L21" s="48">
        <v>106.499</v>
      </c>
      <c r="M21" s="48">
        <v>88.959</v>
      </c>
      <c r="N21" s="48">
        <v>74.777</v>
      </c>
      <c r="O21" s="63">
        <v>80.138</v>
      </c>
      <c r="P21" s="48">
        <f>'[2]2013'!L87</f>
        <v>86.376</v>
      </c>
      <c r="Q21" s="49">
        <f t="shared" si="4"/>
        <v>-0.1290673646507784</v>
      </c>
      <c r="R21" s="49">
        <f t="shared" si="4"/>
        <v>-0.09011571841851496</v>
      </c>
      <c r="S21" s="49">
        <f t="shared" si="4"/>
        <v>-0.2902259264361482</v>
      </c>
      <c r="T21" s="49">
        <f t="shared" si="4"/>
        <v>-0.12607108417137358</v>
      </c>
      <c r="U21" s="49">
        <f t="shared" si="4"/>
        <v>-0.4018115442898471</v>
      </c>
      <c r="V21" s="49">
        <f t="shared" si="4"/>
        <v>-0.41584240253478444</v>
      </c>
      <c r="W21" s="49">
        <f t="shared" si="4"/>
        <v>-0.38669238187078103</v>
      </c>
      <c r="X21" s="49">
        <f t="shared" si="4"/>
        <v>-0.22844055655048912</v>
      </c>
      <c r="Y21" s="49">
        <f t="shared" si="4"/>
        <v>-0.3403567984570878</v>
      </c>
      <c r="Z21" s="49">
        <f t="shared" si="4"/>
        <v>-0.26643477062956333</v>
      </c>
      <c r="AA21" s="49">
        <f t="shared" si="4"/>
        <v>-0.3872503099600496</v>
      </c>
      <c r="AB21" s="49">
        <f t="shared" si="4"/>
        <v>-0.4849359415897506</v>
      </c>
      <c r="AC21" s="49">
        <f t="shared" si="4"/>
        <v>-0.4480093676814988</v>
      </c>
      <c r="AD21" s="49">
        <f t="shared" si="4"/>
        <v>-0.4050420168067227</v>
      </c>
      <c r="AE21" s="50">
        <f t="shared" si="5"/>
        <v>-0.005827014359494884</v>
      </c>
      <c r="AF21" s="50">
        <f t="shared" si="5"/>
        <v>0.0017663551051566998</v>
      </c>
      <c r="AG21" s="50">
        <f t="shared" si="5"/>
        <v>-0.008437291714162494</v>
      </c>
      <c r="AH21" s="50">
        <f>(F21-E21)/E$23</f>
        <v>0.0074224307401750565</v>
      </c>
      <c r="AI21" s="50">
        <f t="shared" si="5"/>
        <v>-0.012284559145064404</v>
      </c>
      <c r="AJ21" s="50">
        <f t="shared" si="5"/>
        <v>-0.0007152555906336252</v>
      </c>
      <c r="AK21" s="50">
        <f t="shared" si="5"/>
        <v>0.0014193293065342134</v>
      </c>
      <c r="AL21" s="50">
        <f t="shared" si="5"/>
        <v>0.007758524330360834</v>
      </c>
      <c r="AM21" s="50">
        <f t="shared" si="5"/>
        <v>-0.00511406234951003</v>
      </c>
      <c r="AN21" s="50">
        <f t="shared" si="5"/>
        <v>0.003602698734221408</v>
      </c>
      <c r="AO21" s="50">
        <f t="shared" si="5"/>
        <v>-0.006173958496496787</v>
      </c>
      <c r="AP21" s="50">
        <f t="shared" si="5"/>
        <v>-0.005143241562265972</v>
      </c>
      <c r="AQ21" s="50">
        <f t="shared" si="5"/>
        <v>0.002272216735823548</v>
      </c>
      <c r="AR21" s="50">
        <f t="shared" si="5"/>
        <v>0.002589985169241705</v>
      </c>
      <c r="AS21" s="51"/>
    </row>
    <row r="22" spans="1:45" ht="12.75">
      <c r="A22" s="46" t="s">
        <v>24</v>
      </c>
      <c r="B22" s="52">
        <f>'[2]99-07'!C23</f>
        <v>57.708</v>
      </c>
      <c r="C22" s="52">
        <f>'[2]99-07'!D23</f>
        <v>69.312</v>
      </c>
      <c r="D22" s="52">
        <f>'[2]99-07'!E23</f>
        <v>95.809</v>
      </c>
      <c r="E22" s="52">
        <f>'[2]99-07'!F23</f>
        <v>107.548</v>
      </c>
      <c r="F22" s="52">
        <f>'[2]99-07'!G23</f>
        <v>120.775</v>
      </c>
      <c r="G22" s="52">
        <v>103.253</v>
      </c>
      <c r="H22" s="52">
        <v>250.722</v>
      </c>
      <c r="I22" s="52">
        <v>122.518</v>
      </c>
      <c r="J22" s="18">
        <v>174.676</v>
      </c>
      <c r="K22" s="18">
        <v>180.42</v>
      </c>
      <c r="L22" s="18">
        <v>263.777</v>
      </c>
      <c r="M22" s="53">
        <v>270.853</v>
      </c>
      <c r="N22" s="53">
        <v>154.183</v>
      </c>
      <c r="O22" s="63">
        <v>211.06</v>
      </c>
      <c r="P22" s="53">
        <f>'[2]2013'!L98</f>
        <v>219.162</v>
      </c>
      <c r="Q22" s="49">
        <f t="shared" si="4"/>
        <v>0.20108130588479933</v>
      </c>
      <c r="R22" s="49">
        <f t="shared" si="4"/>
        <v>0.6602377486656963</v>
      </c>
      <c r="S22" s="49">
        <f t="shared" si="4"/>
        <v>0.8636584182435711</v>
      </c>
      <c r="T22" s="49">
        <f t="shared" si="4"/>
        <v>1.0928640743051226</v>
      </c>
      <c r="U22" s="49">
        <f t="shared" si="4"/>
        <v>0.7892319955638734</v>
      </c>
      <c r="V22" s="49">
        <f t="shared" si="4"/>
        <v>3.344666250779788</v>
      </c>
      <c r="W22" s="49">
        <f t="shared" si="4"/>
        <v>1.1230678588757192</v>
      </c>
      <c r="X22" s="49">
        <f t="shared" si="4"/>
        <v>2.0268940181603936</v>
      </c>
      <c r="Y22" s="49">
        <f t="shared" si="4"/>
        <v>2.126429611145768</v>
      </c>
      <c r="Z22" s="49">
        <f t="shared" si="4"/>
        <v>3.570891384210161</v>
      </c>
      <c r="AA22" s="49">
        <f t="shared" si="4"/>
        <v>3.6935086989672143</v>
      </c>
      <c r="AB22" s="49">
        <f t="shared" si="4"/>
        <v>1.6717786095515352</v>
      </c>
      <c r="AC22" s="49">
        <f t="shared" si="4"/>
        <v>2.65737852637416</v>
      </c>
      <c r="AD22" s="49">
        <f t="shared" si="4"/>
        <v>2.797775005198586</v>
      </c>
      <c r="AE22" s="50">
        <f t="shared" si="5"/>
        <v>0.0036085321073528963</v>
      </c>
      <c r="AF22" s="50">
        <f t="shared" si="5"/>
        <v>0.008276412240731557</v>
      </c>
      <c r="AG22" s="50">
        <f t="shared" si="5"/>
        <v>0.003409244369838687</v>
      </c>
      <c r="AH22" s="50">
        <f t="shared" si="5"/>
        <v>0.0041195238083373414</v>
      </c>
      <c r="AI22" s="50">
        <f t="shared" si="5"/>
        <v>-0.005376949573836395</v>
      </c>
      <c r="AJ22" s="50">
        <f t="shared" si="5"/>
        <v>0.051781063669686045</v>
      </c>
      <c r="AK22" s="50">
        <f t="shared" si="5"/>
        <v>-0.042997092253051115</v>
      </c>
      <c r="AL22" s="50">
        <f t="shared" si="5"/>
        <v>0.017613454277386743</v>
      </c>
      <c r="AM22" s="50">
        <f t="shared" si="5"/>
        <v>0.0018079255376406698</v>
      </c>
      <c r="AN22" s="50">
        <f t="shared" si="5"/>
        <v>0.02798268341301658</v>
      </c>
      <c r="AO22" s="50">
        <f t="shared" si="5"/>
        <v>0.0024907029829653034</v>
      </c>
      <c r="AP22" s="50">
        <f t="shared" si="5"/>
        <v>-0.04231152115848054</v>
      </c>
      <c r="AQ22" s="50">
        <f t="shared" si="5"/>
        <v>0.024106859034403256</v>
      </c>
      <c r="AR22" s="50">
        <f t="shared" si="5"/>
        <v>0.003363908278486102</v>
      </c>
      <c r="AS22" s="51"/>
    </row>
    <row r="23" spans="1:45" ht="13.5" thickBot="1">
      <c r="A23" s="54" t="s">
        <v>4</v>
      </c>
      <c r="B23" s="55">
        <f aca="true" t="shared" si="6" ref="B23:P23">SUM(B18:B22)</f>
        <v>3215.7120000000004</v>
      </c>
      <c r="C23" s="55">
        <f t="shared" si="6"/>
        <v>3201.508</v>
      </c>
      <c r="D23" s="55">
        <f t="shared" si="6"/>
        <v>3443.2850000000003</v>
      </c>
      <c r="E23" s="55">
        <f t="shared" si="6"/>
        <v>3210.808</v>
      </c>
      <c r="F23" s="55">
        <f t="shared" si="6"/>
        <v>3258.725</v>
      </c>
      <c r="G23" s="55">
        <f t="shared" si="6"/>
        <v>2847.933</v>
      </c>
      <c r="H23" s="55">
        <f t="shared" si="6"/>
        <v>2981.6900000000005</v>
      </c>
      <c r="I23" s="55">
        <f t="shared" si="6"/>
        <v>2961.259</v>
      </c>
      <c r="J23" s="55">
        <f t="shared" si="6"/>
        <v>3177.122</v>
      </c>
      <c r="K23" s="55">
        <f t="shared" si="6"/>
        <v>2978.8779999999997</v>
      </c>
      <c r="L23" s="55">
        <f t="shared" si="6"/>
        <v>2840.9649999999997</v>
      </c>
      <c r="M23" s="55">
        <f t="shared" si="6"/>
        <v>2757.4049999999997</v>
      </c>
      <c r="N23" s="55">
        <f t="shared" si="6"/>
        <v>2359.37</v>
      </c>
      <c r="O23" s="55">
        <f t="shared" si="6"/>
        <v>2408.508</v>
      </c>
      <c r="P23" s="55">
        <f t="shared" si="6"/>
        <v>2483.728</v>
      </c>
      <c r="Q23" s="56">
        <f t="shared" si="4"/>
        <v>-0.004417062224478019</v>
      </c>
      <c r="R23" s="56">
        <f t="shared" si="4"/>
        <v>0.07076908628633394</v>
      </c>
      <c r="S23" s="56">
        <f t="shared" si="4"/>
        <v>-0.0015250121901465574</v>
      </c>
      <c r="T23" s="56">
        <f t="shared" si="4"/>
        <v>0.013375886895343747</v>
      </c>
      <c r="U23" s="56">
        <f t="shared" si="4"/>
        <v>-0.11436938382541728</v>
      </c>
      <c r="V23" s="56">
        <f t="shared" si="4"/>
        <v>-0.07277455194992588</v>
      </c>
      <c r="W23" s="56">
        <f t="shared" si="4"/>
        <v>-0.079128043804918</v>
      </c>
      <c r="X23" s="56">
        <f t="shared" si="4"/>
        <v>-0.012000452776865789</v>
      </c>
      <c r="Y23" s="56">
        <f t="shared" si="4"/>
        <v>-0.07364900836890886</v>
      </c>
      <c r="Z23" s="56">
        <f t="shared" si="4"/>
        <v>-0.11653624453931222</v>
      </c>
      <c r="AA23" s="56">
        <f t="shared" si="4"/>
        <v>-0.14252115861121917</v>
      </c>
      <c r="AB23" s="56">
        <f t="shared" si="4"/>
        <v>-0.26629934521499454</v>
      </c>
      <c r="AC23" s="56">
        <f t="shared" si="4"/>
        <v>-0.2510187479475775</v>
      </c>
      <c r="AD23" s="56">
        <f t="shared" si="4"/>
        <v>-0.22762734971290965</v>
      </c>
      <c r="AE23" s="57">
        <f t="shared" si="5"/>
        <v>-0.00441706222447801</v>
      </c>
      <c r="AF23" s="57">
        <f t="shared" si="5"/>
        <v>0.0755197238301452</v>
      </c>
      <c r="AG23" s="57">
        <f t="shared" si="5"/>
        <v>-0.06751604935403265</v>
      </c>
      <c r="AH23" s="57">
        <f t="shared" si="5"/>
        <v>0.014923657845626371</v>
      </c>
      <c r="AI23" s="57">
        <f t="shared" si="5"/>
        <v>-0.12605911821341168</v>
      </c>
      <c r="AJ23" s="57">
        <f t="shared" si="5"/>
        <v>0.04696634366047253</v>
      </c>
      <c r="AK23" s="57">
        <f t="shared" si="5"/>
        <v>-0.00685215431517042</v>
      </c>
      <c r="AL23" s="57">
        <f t="shared" si="5"/>
        <v>0.07289568389661283</v>
      </c>
      <c r="AM23" s="57">
        <f t="shared" si="5"/>
        <v>-0.06239735206894798</v>
      </c>
      <c r="AN23" s="57">
        <f t="shared" si="5"/>
        <v>-0.04629696147341383</v>
      </c>
      <c r="AO23" s="57">
        <f t="shared" si="5"/>
        <v>-0.029412541161189933</v>
      </c>
      <c r="AP23" s="57">
        <f t="shared" si="5"/>
        <v>-0.14435130131409782</v>
      </c>
      <c r="AQ23" s="57">
        <f t="shared" si="5"/>
        <v>0.020826746122905658</v>
      </c>
      <c r="AR23" s="57">
        <f t="shared" si="5"/>
        <v>0.031230952938499795</v>
      </c>
      <c r="AS23" s="51"/>
    </row>
    <row r="24" spans="11:16" ht="12.75">
      <c r="K24" s="35"/>
      <c r="L24" s="35"/>
      <c r="M24" s="35"/>
      <c r="N24" s="35"/>
      <c r="O24" s="35"/>
      <c r="P24" s="35"/>
    </row>
    <row r="26" spans="7:16" ht="12.75">
      <c r="G26" s="34"/>
      <c r="H26" s="34"/>
      <c r="I26" s="58"/>
      <c r="J26" s="34"/>
      <c r="K26" s="34"/>
      <c r="L26" s="34"/>
      <c r="M26" s="34"/>
      <c r="N26" s="34"/>
      <c r="O26" s="34"/>
      <c r="P26" s="34"/>
    </row>
    <row r="27" spans="7:16" ht="12.75">
      <c r="G27" s="58"/>
      <c r="H27" s="34"/>
      <c r="I27" s="58"/>
      <c r="K27" s="59"/>
      <c r="L27" s="59"/>
      <c r="M27" s="59"/>
      <c r="N27" s="59"/>
      <c r="O27" s="59"/>
      <c r="P27" s="59"/>
    </row>
    <row r="28" spans="7:16" ht="12.75">
      <c r="G28" s="58"/>
      <c r="H28" s="34"/>
      <c r="I28" s="58"/>
      <c r="J28" s="34"/>
      <c r="K28" s="34"/>
      <c r="L28" s="34"/>
      <c r="M28" s="34"/>
      <c r="N28" s="34"/>
      <c r="O28" s="34"/>
      <c r="P28" s="34"/>
    </row>
    <row r="29" spans="7:9" ht="12.75">
      <c r="G29" s="58"/>
      <c r="I29" s="58"/>
    </row>
    <row r="30" spans="7:9" ht="12.75">
      <c r="G30" s="58"/>
      <c r="I30" s="58"/>
    </row>
    <row r="31" spans="7:9" ht="12.75">
      <c r="G31" s="58"/>
      <c r="I31" s="58"/>
    </row>
    <row r="32" spans="7:9" ht="12.75">
      <c r="G32" s="58"/>
      <c r="I32" s="58"/>
    </row>
    <row r="33" spans="7:9" ht="12.75">
      <c r="G33" s="58"/>
      <c r="I33" s="58"/>
    </row>
    <row r="34" spans="7:9" ht="12.75">
      <c r="G34" s="58"/>
      <c r="I34" s="58"/>
    </row>
    <row r="35" spans="7:9" ht="12.75">
      <c r="G35" s="58"/>
      <c r="I35" s="58"/>
    </row>
    <row r="36" ht="12.75">
      <c r="G36" s="58"/>
    </row>
    <row r="37" ht="12.75">
      <c r="G37" s="58"/>
    </row>
    <row r="38" ht="12.75">
      <c r="G38" s="58"/>
    </row>
    <row r="39" ht="12.75">
      <c r="G39" s="58"/>
    </row>
    <row r="40" ht="12.75">
      <c r="G40" s="58"/>
    </row>
    <row r="88" spans="2:16" ht="12.75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77" sqref="M77"/>
    </sheetView>
  </sheetViews>
  <sheetFormatPr defaultColWidth="9.140625" defaultRowHeight="12.75"/>
  <cols>
    <col min="1" max="16384" width="9.140625" style="1" customWidth="1"/>
  </cols>
  <sheetData>
    <row r="112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KUBAT</dc:creator>
  <cp:keywords/>
  <dc:description/>
  <cp:lastModifiedBy>10003107</cp:lastModifiedBy>
  <cp:lastPrinted>2011-04-21T12:34:27Z</cp:lastPrinted>
  <dcterms:created xsi:type="dcterms:W3CDTF">2004-03-15T11:00:53Z</dcterms:created>
  <dcterms:modified xsi:type="dcterms:W3CDTF">2014-04-14T10:13:51Z</dcterms:modified>
  <cp:category/>
  <cp:version/>
  <cp:contentType/>
  <cp:contentStatus/>
</cp:coreProperties>
</file>