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240" activeTab="0"/>
  </bookViews>
  <sheets>
    <sheet name="Vstupní formulář" sheetId="1" r:id="rId1"/>
    <sheet name="VstupyDoRatingu" sheetId="2" state="hidden" r:id="rId2"/>
    <sheet name="ciselnik" sheetId="3" state="hidden" r:id="rId3"/>
  </sheets>
  <definedNames>
    <definedName name="Ctvrtleti">#REF!</definedName>
    <definedName name="data">#REF!</definedName>
    <definedName name="KodCtvrtleti">#REF!</definedName>
    <definedName name="KodOboru">#REF!</definedName>
    <definedName name="nastaveni">#REF!</definedName>
    <definedName name="Obor">#REF!</definedName>
    <definedName name="OkresNazevNUTS">#REF!</definedName>
  </definedNames>
  <calcPr fullCalcOnLoad="1"/>
</workbook>
</file>

<file path=xl/sharedStrings.xml><?xml version="1.0" encoding="utf-8"?>
<sst xmlns="http://schemas.openxmlformats.org/spreadsheetml/2006/main" count="1733" uniqueCount="813">
  <si>
    <t xml:space="preserve">A. </t>
  </si>
  <si>
    <t>Dlouhodobý majetek celkem</t>
  </si>
  <si>
    <t xml:space="preserve">I. </t>
  </si>
  <si>
    <t>Dlouhodobý nehmotný majetek celkem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</si>
  <si>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</si>
  <si>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</si>
  <si>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</si>
  <si>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</si>
  <si>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</si>
  <si>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</si>
  <si>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</si>
  <si>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 xml:space="preserve">II. </t>
  </si>
  <si>
    <t>Dlouhodobý hmotný majetek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</si>
  <si>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</si>
  <si>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</si>
  <si>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</si>
  <si>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</si>
  <si>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</si>
  <si>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</si>
  <si>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</si>
  <si>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</si>
  <si>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</si>
  <si>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</si>
  <si>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Pozemky</t>
  </si>
  <si>
    <t>Umělecká díla, předměty, sbírky</t>
  </si>
  <si>
    <t>Stavby</t>
  </si>
  <si>
    <t>Samostatné movité věci a soubory movitých věcí</t>
  </si>
  <si>
    <t>Pěstitelské celky trvalých porostů</t>
  </si>
  <si>
    <t>Základní stádo a tažná zvířata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</si>
  <si>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</si>
  <si>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</si>
  <si>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</si>
  <si>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</si>
  <si>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 xml:space="preserve">III. </t>
  </si>
  <si>
    <t xml:space="preserve">Dlouhodobý finanční majetek celkem </t>
  </si>
  <si>
    <t>11.</t>
  </si>
  <si>
    <t>Podíly v ovládaných a řízených osobách</t>
  </si>
  <si>
    <t>Podíly v osobách pod podstatným vlivem</t>
  </si>
  <si>
    <t>Dluhové cenné papíry držené do splatnosti</t>
  </si>
  <si>
    <t>Půjčky organizačním složkám</t>
  </si>
  <si>
    <t>Ostatní dlouhodobé půjčky</t>
  </si>
  <si>
    <t>Ostatní dlouhodobý finanční majetek</t>
  </si>
  <si>
    <t>Pořizovaný dlouhodobý finanční majetek</t>
  </si>
  <si>
    <t xml:space="preserve">IV. </t>
  </si>
  <si>
    <t>Oprávky k dlouhodobému majetku celkem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</si>
  <si>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</si>
  <si>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</si>
  <si>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</si>
  <si>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</si>
  <si>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</si>
  <si>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ke stavbám</t>
  </si>
  <si>
    <t>Oprávky k samostatným movitým věcem a souborům movitých věcí</t>
  </si>
  <si>
    <t>Oprávky k základnímu stádu a tažným zvířatům</t>
  </si>
  <si>
    <t>Oprávky k pěstitelským celkům trvalých porostů</t>
  </si>
  <si>
    <t>Oprávky k drobnému dlouhodobému hmotnému majetku</t>
  </si>
  <si>
    <t>Oprávky k ostatnímu dlouhodobému hmotnému majetku</t>
  </si>
  <si>
    <t>Materiál na skladě</t>
  </si>
  <si>
    <t>Materiál na cestě</t>
  </si>
  <si>
    <t>Nedokončená výroba</t>
  </si>
  <si>
    <t>Polotovary vlastní výroby</t>
  </si>
  <si>
    <t>Výrobky</t>
  </si>
  <si>
    <t>Zvířata</t>
  </si>
  <si>
    <t>Zboží na skladě a v prodejnách</t>
  </si>
  <si>
    <t>Zboží na cestě</t>
  </si>
  <si>
    <t>Poskytnuté zálohy na zásoby</t>
  </si>
  <si>
    <t>Pohledávky celkem</t>
  </si>
  <si>
    <t>12.</t>
  </si>
  <si>
    <t>Odběratelé</t>
  </si>
  <si>
    <t>Směnky k inkasu</t>
  </si>
  <si>
    <t>Pohledávky za eskontované cenné papíry</t>
  </si>
  <si>
    <t>Poskytnuté provozní zálohy</t>
  </si>
  <si>
    <t>Ostatní pohledávky</t>
  </si>
  <si>
    <t>Pohledávky za institucemi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</si>
  <si>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</si>
  <si>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</si>
  <si>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</si>
  <si>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</si>
  <si>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Nároky na dotace a ostatní zúčtování se státním rozpočtem</t>
  </si>
  <si>
    <t>13.</t>
  </si>
  <si>
    <t>14.</t>
  </si>
  <si>
    <t>15.</t>
  </si>
  <si>
    <t>16.</t>
  </si>
  <si>
    <t>17.</t>
  </si>
  <si>
    <t>18.</t>
  </si>
  <si>
    <t>19.</t>
  </si>
  <si>
    <t>Nároky na dotace a ostatní zúčtování s rozpočtem orgánů územních samosprávných celků</t>
  </si>
  <si>
    <t>Pohledávky za účastníky sdružení</t>
  </si>
  <si>
    <t>Pohledávky z pevných termínových operací</t>
  </si>
  <si>
    <t>Pohledávky z emitovaných dluhopisů</t>
  </si>
  <si>
    <t>Jiné pohledávky</t>
  </si>
  <si>
    <t>Dohadné účty aktivní</t>
  </si>
  <si>
    <t>Opravná položka k pohledávkám</t>
  </si>
  <si>
    <t>Krátkodobý finanční majetek celkem</t>
  </si>
  <si>
    <t>Pokladna</t>
  </si>
  <si>
    <t>Ceniny</t>
  </si>
  <si>
    <t>Účty v bankách</t>
  </si>
  <si>
    <t>Majetkové cenné papíry k obchodování</t>
  </si>
  <si>
    <t>Dluhové cenné papíry k obchodování</t>
  </si>
  <si>
    <t>Ostatní cenné papíry</t>
  </si>
  <si>
    <t>Pořizovaný krátkodobý finanční majetek</t>
  </si>
  <si>
    <t>Peníze na cestě</t>
  </si>
  <si>
    <t>Jiná aktiva celkem</t>
  </si>
  <si>
    <t>Náklady příštích období</t>
  </si>
  <si>
    <t>Příjmy příštích období</t>
  </si>
  <si>
    <t>Kursové rozdíly aktivní</t>
  </si>
  <si>
    <t>Vlastní zdroje celkem</t>
  </si>
  <si>
    <t>Jmění celkem</t>
  </si>
  <si>
    <t>Vlastní jmění</t>
  </si>
  <si>
    <t>Fondy</t>
  </si>
  <si>
    <t>Oceňovací rozdíly z přecenění majetku a závazků</t>
  </si>
  <si>
    <t>Výsledek hospodaření celkem</t>
  </si>
  <si>
    <t>Účet výsledku hospodaření</t>
  </si>
  <si>
    <t>Výsledek hospodaření ve schvalovacím řízení</t>
  </si>
  <si>
    <t>Nerozdělený zisk, neuhrazená ztráta minulých let</t>
  </si>
  <si>
    <t xml:space="preserve">B. </t>
  </si>
  <si>
    <t>Cizí zdroje celkem</t>
  </si>
  <si>
    <t>Rezervy celkem</t>
  </si>
  <si>
    <t>Rezervy</t>
  </si>
  <si>
    <t>Dlouhodobé bankovní úvěry</t>
  </si>
  <si>
    <t>Dlouhodobé závazky celkem</t>
  </si>
  <si>
    <t>Emitované dluhopisy</t>
  </si>
  <si>
    <t>Závazky z pronájmu</t>
  </si>
  <si>
    <t>Přijaté dlouhodobé zálohy</t>
  </si>
  <si>
    <t>Dlouhodobé směnky k úhradě</t>
  </si>
  <si>
    <t>Dohadné účty pasivní</t>
  </si>
  <si>
    <t>Ostatní dlouhodobé závazky</t>
  </si>
  <si>
    <t>Krátkodobé závazky celkem</t>
  </si>
  <si>
    <t>20.</t>
  </si>
  <si>
    <t>21.</t>
  </si>
  <si>
    <t>22.</t>
  </si>
  <si>
    <t>23.</t>
  </si>
  <si>
    <t>Směnky k úhradě</t>
  </si>
  <si>
    <t>Přijaté zálohy</t>
  </si>
  <si>
    <t>Ostatní závazky</t>
  </si>
  <si>
    <t>Zaměstnanci</t>
  </si>
  <si>
    <t>Ostatní závazky vůči zaměstnancům</t>
  </si>
  <si>
    <t>Závazky k institucím sociálního zabezpečení a veřejného zdravotního pojištění</t>
  </si>
  <si>
    <t>Závazky ze vztahu k rozpočtu orgánů územních samosprávných celků</t>
  </si>
  <si>
    <t>Závazky ze vztahu k státnímu rozpočtu</t>
  </si>
  <si>
    <t>Závazky z upsaných nesplacených cenných papírů a podílů</t>
  </si>
  <si>
    <t>Závazky z pevných termínových operací</t>
  </si>
  <si>
    <t>Jiné závazky</t>
  </si>
  <si>
    <t>Krátkodobé bankovní úvěry</t>
  </si>
  <si>
    <t>Eskontní úvěry</t>
  </si>
  <si>
    <t>Emitované krátkodobé dluhopisy</t>
  </si>
  <si>
    <t>Vlastní dluhopisy</t>
  </si>
  <si>
    <t>Ostatní krátkodobé finanční výpomoci</t>
  </si>
  <si>
    <t>Jiná pasiva celkem</t>
  </si>
  <si>
    <t>Výdaje příštích období</t>
  </si>
  <si>
    <t>Výnosy příštích období</t>
  </si>
  <si>
    <t>Kursové rozdíly pasivní</t>
  </si>
  <si>
    <t>NÁKLADY</t>
  </si>
  <si>
    <t>Spotřebované nákupy celkem</t>
  </si>
  <si>
    <t>Spotřeba materiálu</t>
  </si>
  <si>
    <t>Spotřeba energie</t>
  </si>
  <si>
    <t>Spotřeba ostatních neskladovatelných dodávek</t>
  </si>
  <si>
    <t>Prodané zboží</t>
  </si>
  <si>
    <t>Služby celkem</t>
  </si>
  <si>
    <t>Opravy a udržování</t>
  </si>
  <si>
    <t>Cestovné</t>
  </si>
  <si>
    <t>Náklady na reprezentaci</t>
  </si>
  <si>
    <t>Ostatní služby</t>
  </si>
  <si>
    <t>III.</t>
  </si>
  <si>
    <t>Osobní náklady celkem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</si>
  <si>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</si>
  <si>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</si>
  <si>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</si>
  <si>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</si>
  <si>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</si>
  <si>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Daně a poplatky celkem</t>
  </si>
  <si>
    <t>Daň silniční</t>
  </si>
  <si>
    <t>Daň z nemovitostí</t>
  </si>
  <si>
    <t xml:space="preserve">V. </t>
  </si>
  <si>
    <t>Ostatní náklady celkem</t>
  </si>
  <si>
    <t>24.</t>
  </si>
  <si>
    <t>Smluvní pokuty a penále</t>
  </si>
  <si>
    <t>Ostatní pokuty a penále</t>
  </si>
  <si>
    <t>Odpis nedobytné pohledávky</t>
  </si>
  <si>
    <t>Úroky</t>
  </si>
  <si>
    <t>Kursové ztráty</t>
  </si>
  <si>
    <t>Dary</t>
  </si>
  <si>
    <t>Manka a škody</t>
  </si>
  <si>
    <t>Jiné ostatní závazky</t>
  </si>
  <si>
    <t xml:space="preserve">VI. </t>
  </si>
  <si>
    <t>Odpisy, prodaný majetek, tvorba rezerv a opravných položek celkem</t>
  </si>
  <si>
    <t>25.</t>
  </si>
  <si>
    <t>26.</t>
  </si>
  <si>
    <t>27.</t>
  </si>
  <si>
    <t>28.</t>
  </si>
  <si>
    <t>29.</t>
  </si>
  <si>
    <t>30.</t>
  </si>
  <si>
    <t>Zůstatková cena prodaného dlouhodobého nehmotného a hmotného majetku</t>
  </si>
  <si>
    <t>Prodané cenné papíry a podíly</t>
  </si>
  <si>
    <t>Prodaný materiál</t>
  </si>
  <si>
    <t>Tvorba rezerv</t>
  </si>
  <si>
    <t>Tvorba opravných položek</t>
  </si>
  <si>
    <t xml:space="preserve">VII. </t>
  </si>
  <si>
    <t>Poskytnuté příspěvky zúčtované mezi organizačními složkami</t>
  </si>
  <si>
    <t>Poskytnuté příspěvky celkem</t>
  </si>
  <si>
    <t>31.</t>
  </si>
  <si>
    <t>32.</t>
  </si>
  <si>
    <t>Poskytnuté členské příspěvky</t>
  </si>
  <si>
    <t xml:space="preserve">VIII. </t>
  </si>
  <si>
    <t>Daň z příjmů celkem</t>
  </si>
  <si>
    <t>33.</t>
  </si>
  <si>
    <t>Dodatečné odvody daně z příjmů</t>
  </si>
  <si>
    <t>Tržby za vlastní výkony a za zboží celkem</t>
  </si>
  <si>
    <t>Tržby za vlastní výrobky</t>
  </si>
  <si>
    <t>Tržby z prodeje služeb</t>
  </si>
  <si>
    <t>Tržby za prodané zboží</t>
  </si>
  <si>
    <t>Změny stavu vnitroorganizačních zásob celkem</t>
  </si>
  <si>
    <t>Změna stavu zásob nedokončené výroby</t>
  </si>
  <si>
    <t>Změna stavu zásob polotovarů</t>
  </si>
  <si>
    <t>Změna stavu zásob výrobků</t>
  </si>
  <si>
    <t>Změna stavu zvířat</t>
  </si>
  <si>
    <t>Aktivace celkem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</si>
  <si>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</si>
  <si>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</si>
  <si>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</si>
  <si>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</si>
  <si>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 celkem</t>
  </si>
  <si>
    <t>Smluvní pokuty a úroky z prodlení</t>
  </si>
  <si>
    <t>Platby za odepsané pohledávky</t>
  </si>
  <si>
    <t>Kursové zisky</t>
  </si>
  <si>
    <t>Zúčtování fondů</t>
  </si>
  <si>
    <t>Jiné ostatní výnosy</t>
  </si>
  <si>
    <t>Tržby z prodeje majetku, zúčtování rezerv a opravných položek celkem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</si>
  <si>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</si>
  <si>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</si>
  <si>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</si>
  <si>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</si>
  <si>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Zúčtování rezerv</t>
  </si>
  <si>
    <t>Výnosy z dlouhodobého finančního majetku</t>
  </si>
  <si>
    <t>Zúčtování opravných položek</t>
  </si>
  <si>
    <t>Přijaté příspěvky celkem</t>
  </si>
  <si>
    <t>Přijaté příspěvky zúčtované mezi organizačními složkami</t>
  </si>
  <si>
    <t>Přijaté příspěvky (dary)</t>
  </si>
  <si>
    <t>Přijaté členské příspěvky</t>
  </si>
  <si>
    <t>Provozní dotace celkem</t>
  </si>
  <si>
    <t>Provozní dotace</t>
  </si>
  <si>
    <t xml:space="preserve">C. </t>
  </si>
  <si>
    <t>Výsledek hospodaření před zdaněním</t>
  </si>
  <si>
    <t>34.</t>
  </si>
  <si>
    <t xml:space="preserve">D. </t>
  </si>
  <si>
    <t>Výsledek hospodaření po zdanění</t>
  </si>
  <si>
    <t>Dodavatelé</t>
  </si>
  <si>
    <t>Závazky k účastníkům sdružení</t>
  </si>
  <si>
    <t>Odpisy dlouhodobého nehmotného a hmotného majetku</t>
  </si>
  <si>
    <t>R  O  Z  V  A  H  A</t>
  </si>
  <si>
    <t>Číslo řádku</t>
  </si>
  <si>
    <t>Vzorce</t>
  </si>
  <si>
    <t>Období do:</t>
  </si>
  <si>
    <t xml:space="preserve"> (Kontrola aktiv a pasiv)</t>
  </si>
  <si>
    <t>V Ý K A Z   Z I S K U  A   Z T R Á T Y</t>
  </si>
  <si>
    <t>B.</t>
  </si>
  <si>
    <t>Krátkodobý majetek celkem</t>
  </si>
  <si>
    <t>AKTIVA CELKEM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</si>
  <si>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</si>
  <si>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</si>
  <si>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</si>
  <si>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</si>
  <si>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</si>
  <si>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</si>
  <si>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</si>
  <si>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</si>
  <si>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</si>
  <si>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</si>
  <si>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</si>
  <si>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</si>
  <si>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</si>
  <si>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</si>
  <si>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</si>
  <si>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</si>
  <si>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</si>
  <si>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</si>
  <si>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</si>
  <si>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</si>
  <si>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</si>
  <si>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</si>
  <si>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</si>
  <si>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</si>
  <si>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</si>
  <si>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</si>
  <si>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</si>
  <si>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</si>
  <si>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</si>
  <si>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</si>
  <si>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</si>
  <si>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</si>
  <si>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</si>
  <si>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</si>
  <si>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</si>
  <si>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</si>
  <si>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</si>
  <si>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</si>
  <si>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</si>
  <si>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</si>
  <si>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</si>
  <si>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</si>
  <si>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</si>
  <si>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</si>
  <si>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</si>
  <si>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</si>
  <si>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</si>
  <si>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</si>
  <si>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</si>
  <si>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</si>
  <si>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</si>
  <si>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</si>
  <si>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</si>
  <si>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</si>
  <si>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</si>
  <si>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001</t>
  </si>
  <si>
    <t>002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</si>
  <si>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</si>
  <si>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</si>
  <si>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</si>
  <si>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</si>
  <si>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</si>
  <si>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</si>
  <si>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</si>
  <si>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</si>
  <si>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</si>
  <si>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</si>
  <si>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</si>
  <si>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</si>
  <si>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</si>
  <si>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</si>
  <si>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</si>
  <si>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</si>
  <si>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</si>
  <si>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</si>
  <si>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</si>
  <si>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</si>
  <si>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</si>
  <si>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</si>
  <si>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</si>
  <si>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</si>
  <si>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</si>
  <si>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</si>
  <si>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</si>
  <si>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</si>
  <si>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PASIVA CELKEM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</si>
  <si>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</si>
  <si>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</si>
  <si>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</si>
  <si>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</si>
  <si>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</si>
  <si>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</si>
  <si>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</si>
  <si>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</si>
  <si>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</si>
  <si>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</si>
  <si>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</si>
  <si>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</si>
  <si>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</si>
  <si>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</si>
  <si>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</si>
  <si>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</si>
  <si>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</si>
  <si>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</si>
  <si>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</si>
  <si>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</si>
  <si>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</si>
  <si>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</si>
  <si>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</si>
  <si>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</si>
  <si>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</si>
  <si>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</si>
  <si>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</si>
  <si>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</si>
  <si>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</si>
  <si>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</si>
  <si>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</si>
  <si>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</si>
  <si>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</si>
  <si>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</si>
  <si>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</si>
  <si>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</si>
  <si>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</si>
  <si>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</si>
  <si>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</si>
  <si>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</si>
  <si>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</si>
  <si>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</si>
  <si>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</si>
  <si>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</si>
  <si>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</si>
  <si>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</si>
  <si>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</si>
  <si>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</si>
  <si>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</si>
  <si>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</si>
  <si>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</si>
  <si>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NÁKLADY CELKEM</t>
  </si>
  <si>
    <t>VÝNOSY CELKEM</t>
  </si>
  <si>
    <t>VÝNOSY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</si>
  <si>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</si>
  <si>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</si>
  <si>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</si>
  <si>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</si>
  <si>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</si>
  <si>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</si>
  <si>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</si>
  <si>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</si>
  <si>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</si>
  <si>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</si>
  <si>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</si>
  <si>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</si>
  <si>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</si>
  <si>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</si>
  <si>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</si>
  <si>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</si>
  <si>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</si>
  <si>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</si>
  <si>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</si>
  <si>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</si>
  <si>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</si>
  <si>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</si>
  <si>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</si>
  <si>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</si>
  <si>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</si>
  <si>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</si>
  <si>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</si>
  <si>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</si>
  <si>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</si>
  <si>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</si>
  <si>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</si>
  <si>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</si>
  <si>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</si>
  <si>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</si>
  <si>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</si>
  <si>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</si>
  <si>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</si>
  <si>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</si>
  <si>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</si>
  <si>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</si>
  <si>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</si>
  <si>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</si>
  <si>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</si>
  <si>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</si>
  <si>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</si>
  <si>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</si>
  <si>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</si>
  <si>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</si>
  <si>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</si>
  <si>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</si>
  <si>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</si>
  <si>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</si>
  <si>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</si>
  <si>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</si>
  <si>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</si>
  <si>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</si>
  <si>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</si>
  <si>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</si>
  <si>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</si>
  <si>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</si>
  <si>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</si>
  <si>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</si>
  <si>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</si>
  <si>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</si>
  <si>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</si>
  <si>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</si>
  <si>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</si>
  <si>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</si>
  <si>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</si>
  <si>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</si>
  <si>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</si>
  <si>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</si>
  <si>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</si>
  <si>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</si>
  <si>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</si>
  <si>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</si>
  <si>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</si>
  <si>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</si>
  <si>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</si>
  <si>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</si>
  <si>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ř. 136 až 139</t>
  </si>
  <si>
    <t>ř. 003 až 009</t>
  </si>
  <si>
    <t>ř. 011 až 020</t>
  </si>
  <si>
    <t>ř. 022 až 028</t>
  </si>
  <si>
    <t>ř. 030 až 040</t>
  </si>
  <si>
    <t>Zásoby celkem</t>
  </si>
  <si>
    <t>ř. 053 až 071</t>
  </si>
  <si>
    <t>ř. 073 až 080</t>
  </si>
  <si>
    <t>ř. 042+052+072+081</t>
  </si>
  <si>
    <t>ř. 043 až 051</t>
  </si>
  <si>
    <t>ř. 082 až 084</t>
  </si>
  <si>
    <t>ř. 087+091</t>
  </si>
  <si>
    <t>ř. 088 až 090</t>
  </si>
  <si>
    <t>ř. 092 až 094</t>
  </si>
  <si>
    <t>ř. 096+098+106+130</t>
  </si>
  <si>
    <t>ř. 097</t>
  </si>
  <si>
    <t>ř. 099 až 105</t>
  </si>
  <si>
    <t>ř. 107 až 129</t>
  </si>
  <si>
    <t>ř. 131 až 133</t>
  </si>
  <si>
    <t>ř. 001+041</t>
  </si>
  <si>
    <t>ř. 141 až 144</t>
  </si>
  <si>
    <t>ř. 146 až 150</t>
  </si>
  <si>
    <t>ř. 152 až 154</t>
  </si>
  <si>
    <t>ř. 156 až 163</t>
  </si>
  <si>
    <t>ř. 165 až 170</t>
  </si>
  <si>
    <t>ř. 172 až 173</t>
  </si>
  <si>
    <t>ř. 175</t>
  </si>
  <si>
    <t>ř. 135+140+145+151+
155+164+171+174</t>
  </si>
  <si>
    <t>ř. 178 až 180</t>
  </si>
  <si>
    <t>ř. 182 až 185</t>
  </si>
  <si>
    <t>ř. 187 až 190</t>
  </si>
  <si>
    <t>ř. 192 až 198</t>
  </si>
  <si>
    <t>ř. 200 až 206</t>
  </si>
  <si>
    <t>ř. 208 až 210</t>
  </si>
  <si>
    <t>ř. 214 - 215</t>
  </si>
  <si>
    <t>ř. 177+181+186+191+
199+207+211</t>
  </si>
  <si>
    <t>ř. 212</t>
  </si>
  <si>
    <t>ř. 213 - 176</t>
  </si>
  <si>
    <t xml:space="preserve"> (Kontrola shodnosti výsledku hospodaření na pasivech)</t>
  </si>
  <si>
    <t>x</t>
  </si>
  <si>
    <t xml:space="preserve">ř. 002+010+021+029 </t>
  </si>
  <si>
    <t>ř. 086+095</t>
  </si>
  <si>
    <t>Pohledávky za zaměstnanci</t>
  </si>
  <si>
    <t>NEZISKOVÝ SEKTOR - FORMULÁŘ VSTUPNÍCH DAT</t>
  </si>
  <si>
    <t>Ulice:</t>
  </si>
  <si>
    <t>Číslo popisné:</t>
  </si>
  <si>
    <t>PSČ:</t>
  </si>
  <si>
    <t>Město:</t>
  </si>
  <si>
    <t>Region (okres nebo kraj případně ČR)*:</t>
  </si>
  <si>
    <t>Datum:</t>
  </si>
  <si>
    <t>Název organizace:</t>
  </si>
  <si>
    <t>Mail organizace:</t>
  </si>
  <si>
    <t xml:space="preserve">    Může jít o okres kraj, případně celou ČR</t>
  </si>
  <si>
    <t>v tis. Kč</t>
  </si>
  <si>
    <t>Vyplní se pouze zeleně označené buňky !</t>
  </si>
  <si>
    <t>IČ:</t>
  </si>
  <si>
    <t>D O P L Ň U J Í C Í    Ú D A J E</t>
  </si>
  <si>
    <t>217</t>
  </si>
  <si>
    <t>218</t>
  </si>
  <si>
    <t>219</t>
  </si>
  <si>
    <t>Pohledávky 90 a více dnů po splatnosti v tis. Kč</t>
  </si>
  <si>
    <t>Závazky 90 a více dnů po splatnosti v tis. Kč</t>
  </si>
  <si>
    <t>Doba činnosti v letech</t>
  </si>
  <si>
    <t>XMOBD</t>
  </si>
  <si>
    <t>XS27</t>
  </si>
  <si>
    <t>XS28</t>
  </si>
  <si>
    <t>XS29</t>
  </si>
  <si>
    <t>XS30</t>
  </si>
  <si>
    <t>XS31</t>
  </si>
  <si>
    <t>XS32</t>
  </si>
  <si>
    <t>XS33</t>
  </si>
  <si>
    <t>XS34</t>
  </si>
  <si>
    <t>XS35</t>
  </si>
  <si>
    <t>XSDAT</t>
  </si>
  <si>
    <t>XM01</t>
  </si>
  <si>
    <t>XM02</t>
  </si>
  <si>
    <t>XM03</t>
  </si>
  <si>
    <t>XM04</t>
  </si>
  <si>
    <t>XM05</t>
  </si>
  <si>
    <t>XM06</t>
  </si>
  <si>
    <t>XM07</t>
  </si>
  <si>
    <t>XM08</t>
  </si>
  <si>
    <t>XM09</t>
  </si>
  <si>
    <t>XM10</t>
  </si>
  <si>
    <t>XM11</t>
  </si>
  <si>
    <t>XM12</t>
  </si>
  <si>
    <t>XM13</t>
  </si>
  <si>
    <t>XM14</t>
  </si>
  <si>
    <t>XM15</t>
  </si>
  <si>
    <t>XM16</t>
  </si>
  <si>
    <t>XM17</t>
  </si>
  <si>
    <t>XM18</t>
  </si>
  <si>
    <t>XM19</t>
  </si>
  <si>
    <t>XM20</t>
  </si>
  <si>
    <t>XM21</t>
  </si>
  <si>
    <t>XM22</t>
  </si>
  <si>
    <t>XM23</t>
  </si>
  <si>
    <t>XM24</t>
  </si>
  <si>
    <t>XM25</t>
  </si>
  <si>
    <t>XM26</t>
  </si>
  <si>
    <t>Oblast činnosti:</t>
  </si>
  <si>
    <t>Nezaměstnanost</t>
  </si>
  <si>
    <t>Mzdy</t>
  </si>
  <si>
    <t>Other source</t>
  </si>
  <si>
    <t>XS36</t>
  </si>
  <si>
    <t>XS37</t>
  </si>
  <si>
    <t>XS38</t>
  </si>
  <si>
    <t>Oblast činnosti</t>
  </si>
  <si>
    <t>Typ organizace</t>
  </si>
  <si>
    <t>Vyberte region:</t>
  </si>
  <si>
    <t>Hlavní město Praha</t>
  </si>
  <si>
    <t>Středočeský kraj</t>
  </si>
  <si>
    <t>Benešov</t>
  </si>
  <si>
    <t>CZ0202</t>
  </si>
  <si>
    <t>Beroun</t>
  </si>
  <si>
    <t>CZ0203</t>
  </si>
  <si>
    <t>Kladno</t>
  </si>
  <si>
    <t>Kolín</t>
  </si>
  <si>
    <t>Kutná Hora</t>
  </si>
  <si>
    <t>Mělník</t>
  </si>
  <si>
    <t>Mladá Boleslav</t>
  </si>
  <si>
    <t>CZ0208</t>
  </si>
  <si>
    <t>Nymburk</t>
  </si>
  <si>
    <t>Praha-východ</t>
  </si>
  <si>
    <t>Praha-západ</t>
  </si>
  <si>
    <t>Příbram</t>
  </si>
  <si>
    <t>CZ020C</t>
  </si>
  <si>
    <t>Rakovník</t>
  </si>
  <si>
    <t>CZ031</t>
  </si>
  <si>
    <t>Jihočeský kraj</t>
  </si>
  <si>
    <t>České Budějovice</t>
  </si>
  <si>
    <t>Český Krumlov</t>
  </si>
  <si>
    <t>CZ0313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</si>
  <si>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</si>
  <si>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</si>
  <si>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</si>
  <si>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</si>
  <si>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</si>
  <si>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</si>
  <si>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</si>
  <si>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</si>
  <si>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CZ0323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</si>
  <si>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</si>
  <si>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</si>
  <si>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</si>
  <si>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</si>
  <si>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</si>
  <si>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</si>
  <si>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</si>
  <si>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</si>
  <si>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</si>
  <si>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</si>
  <si>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</si>
  <si>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</si>
  <si>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</si>
  <si>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</si>
  <si>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</si>
  <si>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</si>
  <si>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</si>
  <si>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</si>
  <si>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</si>
  <si>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</si>
  <si>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</si>
  <si>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</si>
  <si>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</si>
  <si>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</si>
  <si>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</si>
  <si>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CZ0523</t>
  </si>
  <si>
    <t>Náchod</t>
  </si>
  <si>
    <t>CZ0524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</si>
  <si>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</si>
  <si>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</si>
  <si>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</si>
  <si>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</si>
  <si>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</si>
  <si>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</si>
  <si>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</si>
  <si>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</si>
  <si>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</si>
  <si>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</si>
  <si>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</si>
  <si>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</si>
  <si>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</si>
  <si>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</si>
  <si>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</si>
  <si>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</si>
  <si>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</si>
  <si>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</si>
  <si>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</si>
  <si>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</si>
  <si>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</si>
  <si>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</si>
  <si>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</si>
  <si>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</si>
  <si>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</si>
  <si>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CZ0714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</si>
  <si>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</si>
  <si>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</si>
  <si>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</si>
  <si>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</si>
  <si>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</si>
  <si>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</si>
  <si>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</si>
  <si>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</si>
  <si>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</si>
  <si>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</si>
  <si>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</si>
  <si>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</si>
  <si>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</si>
  <si>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CZ0806</t>
  </si>
  <si>
    <t>Ostrava</t>
  </si>
  <si>
    <t>CZ0</t>
  </si>
  <si>
    <t>Česká republika</t>
  </si>
  <si>
    <t>00000</t>
  </si>
  <si>
    <t>CZ0201</t>
  </si>
  <si>
    <t>CZ0204</t>
  </si>
  <si>
    <t>CZ0205</t>
  </si>
  <si>
    <t>CZ0206</t>
  </si>
  <si>
    <t>CZ0207</t>
  </si>
  <si>
    <t>CZ0209</t>
  </si>
  <si>
    <t>CZ020A</t>
  </si>
  <si>
    <t>CZ020B</t>
  </si>
  <si>
    <t>CZ020</t>
  </si>
  <si>
    <t>CZ0311</t>
  </si>
  <si>
    <t>CZ0312</t>
  </si>
  <si>
    <t>CZ0314</t>
  </si>
  <si>
    <t>CZ0315</t>
  </si>
  <si>
    <t>CZ0316</t>
  </si>
  <si>
    <t>CZ0317</t>
  </si>
  <si>
    <t>CZ032</t>
  </si>
  <si>
    <t>CZ0321</t>
  </si>
  <si>
    <t>CZ0322</t>
  </si>
  <si>
    <t>CZ0324</t>
  </si>
  <si>
    <t>CZ0325</t>
  </si>
  <si>
    <t>CZ0326</t>
  </si>
  <si>
    <t>CZ0327</t>
  </si>
  <si>
    <t>CZ041</t>
  </si>
  <si>
    <t>CZ0411</t>
  </si>
  <si>
    <t>CZ0412</t>
  </si>
  <si>
    <t>CZ0413</t>
  </si>
  <si>
    <t>CZ042</t>
  </si>
  <si>
    <t>CZ0421</t>
  </si>
  <si>
    <t>CZ0422</t>
  </si>
  <si>
    <t>CZ0423</t>
  </si>
  <si>
    <t>CZ0424</t>
  </si>
  <si>
    <t>CZ0425</t>
  </si>
  <si>
    <t>CZ0426</t>
  </si>
  <si>
    <t>CZ0427</t>
  </si>
  <si>
    <t>CZ051</t>
  </si>
  <si>
    <t>CZ0511</t>
  </si>
  <si>
    <t>CZ0512</t>
  </si>
  <si>
    <t>CZ0513</t>
  </si>
  <si>
    <t>CZ0514</t>
  </si>
  <si>
    <t>CZ052</t>
  </si>
  <si>
    <t>CZ0521</t>
  </si>
  <si>
    <t>CZ0522</t>
  </si>
  <si>
    <t>CZ0525</t>
  </si>
  <si>
    <t>CZ053</t>
  </si>
  <si>
    <t>CZ0531</t>
  </si>
  <si>
    <t>CZ0532</t>
  </si>
  <si>
    <t>CZ0533</t>
  </si>
  <si>
    <t>CZ0534</t>
  </si>
  <si>
    <t>CZ071</t>
  </si>
  <si>
    <t>CZ0711</t>
  </si>
  <si>
    <t>CZ0712</t>
  </si>
  <si>
    <t>CZ0713</t>
  </si>
  <si>
    <t>CZ0715</t>
  </si>
  <si>
    <t>CZ072</t>
  </si>
  <si>
    <t>CZ0721</t>
  </si>
  <si>
    <t>CZ0722</t>
  </si>
  <si>
    <t>CZ0723</t>
  </si>
  <si>
    <t>CZ0724</t>
  </si>
  <si>
    <t>CZ080</t>
  </si>
  <si>
    <t>CZ0801</t>
  </si>
  <si>
    <t>CZ0802</t>
  </si>
  <si>
    <t>CZ0803</t>
  </si>
  <si>
    <t>CZ0804</t>
  </si>
  <si>
    <t>CZ0805</t>
  </si>
  <si>
    <t>Školní statky</t>
  </si>
  <si>
    <t>Úprava zeleně</t>
  </si>
  <si>
    <t>Pěstování lesa</t>
  </si>
  <si>
    <t>Stravování ve školách</t>
  </si>
  <si>
    <t>Činnosti v pozemní dopravě</t>
  </si>
  <si>
    <t>Výzkum a vývoj v přírodních a technických vědách</t>
  </si>
  <si>
    <t>Poradenství</t>
  </si>
  <si>
    <t>Usměrňující činnosti st.správy atd</t>
  </si>
  <si>
    <t>Předškolní výchova</t>
  </si>
  <si>
    <t>Základní vzdělávání</t>
  </si>
  <si>
    <t>Střední (sekundární) všeobecné vzdělávání</t>
  </si>
  <si>
    <t>Vyšší vzdělávání</t>
  </si>
  <si>
    <t>Vzdělávání v jazykových školách</t>
  </si>
  <si>
    <t>Vzdělávání v základních uměleckých školách</t>
  </si>
  <si>
    <t>Ústavní zdravotní péče</t>
  </si>
  <si>
    <t>Ambulantní zdravotní péče (kromě zubní)</t>
  </si>
  <si>
    <t>Ochrana veřejného zdraví</t>
  </si>
  <si>
    <t>Sociální péče</t>
  </si>
  <si>
    <t>Sběr a zpracování ostatních odpadů, čištění města, atd</t>
  </si>
  <si>
    <t>Činnosti organizací mládeže</t>
  </si>
  <si>
    <t>Provoz kulturních zařízení, umělecká tvorba, atd.</t>
  </si>
  <si>
    <t>Knihovny, veřejné archivy, galerie, muzea, zoo</t>
  </si>
  <si>
    <t>Sportovní činnosti, areály, stadiony, ostatní</t>
  </si>
  <si>
    <t xml:space="preserve">*) Vyplňte region, který je rozhodující pro Váší oblast činnosti. </t>
  </si>
  <si>
    <t>Ostatní činnosti související se zdravotní péčí j. n.</t>
  </si>
  <si>
    <t>Centrálně řízená příspěvková organizace</t>
  </si>
  <si>
    <t>Místně řízená příspěvková organizace</t>
  </si>
  <si>
    <t>Nevládní nezisková organizace</t>
  </si>
  <si>
    <t>CZ0100</t>
  </si>
  <si>
    <t>CZ063</t>
  </si>
  <si>
    <t>CZ0631</t>
  </si>
  <si>
    <t>CZ0632</t>
  </si>
  <si>
    <t>CZ0633</t>
  </si>
  <si>
    <t>CZ0634</t>
  </si>
  <si>
    <t>CZ0635</t>
  </si>
  <si>
    <t>CZ064</t>
  </si>
  <si>
    <t>CZ0641</t>
  </si>
  <si>
    <t>CZ0642</t>
  </si>
  <si>
    <t>CZ0643</t>
  </si>
  <si>
    <t>CZ0644</t>
  </si>
  <si>
    <t>CZ0645</t>
  </si>
  <si>
    <t>CZ0646</t>
  </si>
  <si>
    <t>CZ0647</t>
  </si>
  <si>
    <t>Činnost</t>
  </si>
  <si>
    <t>Ćinnost</t>
  </si>
  <si>
    <t>hlavní</t>
  </si>
  <si>
    <t>hospodářská</t>
  </si>
  <si>
    <t>celkem</t>
  </si>
  <si>
    <t>220</t>
  </si>
  <si>
    <t>Náklady na projekty u kterých je příslíbená (dosud nevyplacená) dotace</t>
  </si>
  <si>
    <t>Ostatní (nestátní neziskové organizace, profesní a ostatní organizace a podobně)</t>
  </si>
  <si>
    <t>Ostatní (spolek, obecně prospěšná společnost, zájmová sdružení, ústav a podobně)</t>
  </si>
  <si>
    <t>Období k:</t>
  </si>
  <si>
    <t>Roční objem dodávek v tis. Kč</t>
  </si>
  <si>
    <t>Název dodavatele</t>
  </si>
  <si>
    <t>IČ</t>
  </si>
  <si>
    <t>Největší dodavatelé materiálu/služeb/stavebních prací financovaných z veřejných zdrojů</t>
  </si>
  <si>
    <t>(vyjma pojišťoven, finančního úřadu, České pošty, mobilních operátorů, dodavatelů elektřiny a NS MAS)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</si>
</sst>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0"/>
    <numFmt numFmtId="166" formatCode="00&quot; &quot;00&quot; &quot;00&quot; &quot;00"/>
    <numFmt numFmtId="167" formatCode="0.0"/>
    <numFmt numFmtId="168" formatCode="0.0000"/>
    <numFmt numFmtId="169" formatCode="#,##0.0"/>
    <numFmt numFmtId="170" formatCode="0.00000"/>
    <numFmt numFmtId="171" formatCode="0.000"/>
    <numFmt numFmtId="172" formatCode="0.000000"/>
    <numFmt numFmtId="173" formatCode="#,##0_ ;[Red]\-#,##0\ "/>
    <numFmt numFmtId="174" formatCode="#,##0.000"/>
    <numFmt numFmtId="175" formatCode="d/m/\r\r\r\r"/>
    <numFmt numFmtId="176" formatCode="d/m/yy"/>
    <numFmt numFmtId="177" formatCode="d/m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00"/>
    <numFmt numFmtId="187" formatCode="dd/mm/yy"/>
    <numFmt numFmtId="188" formatCode="0.00_ ;[Red]\-0.00\ "/>
    <numFmt numFmtId="189" formatCode="0.0_ ;[Red]\-0.0\ "/>
    <numFmt numFmtId="190" formatCode="0_ ;[Red]\-0\ 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5]d\.\ mmmm\ yyyy"/>
    <numFmt numFmtId="197" formatCode="[$-F800]dddd\,\ mmmm\ dd\,\ yyyy"/>
    <numFmt numFmtId="198" formatCode="[$-409]d\.\ mmmm\ yyyy"/>
  </numFmts>
  <fonts count="6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4"/>
      <name val="Arial CE"/>
      <family val="2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sz val="11"/>
      <color indexed="16"/>
      <name val="Arial CE"/>
      <family val="2"/>
    </font>
    <font>
      <sz val="11"/>
      <color indexed="1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 CE"/>
      <family val="0"/>
    </font>
    <font>
      <b/>
      <sz val="12"/>
      <color indexed="12"/>
      <name val="Verdana"/>
      <family val="2"/>
    </font>
    <font>
      <sz val="11"/>
      <name val="Arial Narrow"/>
      <family val="2"/>
    </font>
    <font>
      <b/>
      <sz val="12"/>
      <name val="Verdana"/>
      <family val="2"/>
    </font>
    <font>
      <b/>
      <sz val="24"/>
      <name val="Arial"/>
      <family val="2"/>
    </font>
    <font>
      <sz val="8"/>
      <name val="Verdana"/>
      <family val="2"/>
    </font>
    <font>
      <i/>
      <sz val="12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i/>
      <sz val="12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i/>
      <sz val="12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CDDC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33" applyFont="1" applyProtection="1">
      <alignment/>
      <protection/>
    </xf>
    <xf numFmtId="0" fontId="0" fillId="0" borderId="0" xfId="33" applyFont="1" applyFill="1" applyProtection="1">
      <alignment/>
      <protection/>
    </xf>
    <xf numFmtId="0" fontId="0" fillId="0" borderId="0" xfId="33" applyFont="1" applyFill="1" applyAlignment="1" applyProtection="1">
      <alignment vertical="center"/>
      <protection/>
    </xf>
    <xf numFmtId="0" fontId="8" fillId="0" borderId="10" xfId="33" applyFont="1" applyFill="1" applyBorder="1" applyAlignment="1" applyProtection="1">
      <alignment vertical="center"/>
      <protection/>
    </xf>
    <xf numFmtId="0" fontId="8" fillId="0" borderId="11" xfId="33" applyFont="1" applyFill="1" applyBorder="1" applyAlignment="1" applyProtection="1">
      <alignment vertical="center"/>
      <protection/>
    </xf>
    <xf numFmtId="0" fontId="8" fillId="0" borderId="12" xfId="33" applyFont="1" applyFill="1" applyBorder="1" applyAlignment="1" applyProtection="1">
      <alignment vertical="center"/>
      <protection/>
    </xf>
    <xf numFmtId="0" fontId="0" fillId="0" borderId="0" xfId="33" applyFont="1" applyFill="1" applyProtection="1">
      <alignment/>
      <protection/>
    </xf>
    <xf numFmtId="0" fontId="0" fillId="0" borderId="0" xfId="33" applyFont="1" applyFill="1" applyBorder="1" applyProtection="1">
      <alignment/>
      <protection/>
    </xf>
    <xf numFmtId="0" fontId="0" fillId="0" borderId="13" xfId="33" applyFont="1" applyFill="1" applyBorder="1" applyProtection="1">
      <alignment/>
      <protection/>
    </xf>
    <xf numFmtId="1" fontId="9" fillId="0" borderId="12" xfId="49" applyNumberFormat="1" applyFont="1" applyFill="1" applyBorder="1" applyAlignment="1" applyProtection="1">
      <alignment horizontal="center" vertical="center"/>
      <protection/>
    </xf>
    <xf numFmtId="1" fontId="10" fillId="0" borderId="14" xfId="49" applyNumberFormat="1" applyFont="1" applyFill="1" applyBorder="1" applyAlignment="1" applyProtection="1">
      <alignment vertical="center" wrapText="1"/>
      <protection/>
    </xf>
    <xf numFmtId="0" fontId="1" fillId="0" borderId="0" xfId="33" applyFont="1" applyProtection="1">
      <alignment/>
      <protection/>
    </xf>
    <xf numFmtId="0" fontId="14" fillId="0" borderId="15" xfId="33" applyFont="1" applyBorder="1" applyAlignment="1" applyProtection="1">
      <alignment horizontal="right"/>
      <protection/>
    </xf>
    <xf numFmtId="0" fontId="14" fillId="0" borderId="16" xfId="33" applyFont="1" applyBorder="1" applyProtection="1">
      <alignment/>
      <protection/>
    </xf>
    <xf numFmtId="0" fontId="0" fillId="0" borderId="17" xfId="33" applyFont="1" applyBorder="1" applyProtection="1">
      <alignment/>
      <protection/>
    </xf>
    <xf numFmtId="0" fontId="0" fillId="0" borderId="18" xfId="33" applyFont="1" applyBorder="1" applyProtection="1">
      <alignment/>
      <protection/>
    </xf>
    <xf numFmtId="49" fontId="5" fillId="0" borderId="18" xfId="49" applyNumberFormat="1" applyFont="1" applyFill="1" applyBorder="1" applyAlignment="1" applyProtection="1">
      <alignment horizontal="center"/>
      <protection/>
    </xf>
    <xf numFmtId="49" fontId="4" fillId="0" borderId="15" xfId="49" applyNumberFormat="1" applyFont="1" applyFill="1" applyBorder="1" applyAlignment="1" applyProtection="1">
      <alignment wrapText="1"/>
      <protection/>
    </xf>
    <xf numFmtId="0" fontId="0" fillId="0" borderId="16" xfId="33" applyFont="1" applyBorder="1" applyProtection="1">
      <alignment/>
      <protection/>
    </xf>
    <xf numFmtId="0" fontId="14" fillId="0" borderId="15" xfId="33" applyFont="1" applyBorder="1" applyAlignment="1" applyProtection="1">
      <alignment horizontal="right"/>
      <protection/>
    </xf>
    <xf numFmtId="0" fontId="14" fillId="0" borderId="16" xfId="33" applyFont="1" applyBorder="1" applyProtection="1">
      <alignment/>
      <protection/>
    </xf>
    <xf numFmtId="0" fontId="14" fillId="0" borderId="0" xfId="33" applyFont="1" applyProtection="1">
      <alignment/>
      <protection/>
    </xf>
    <xf numFmtId="0" fontId="15" fillId="0" borderId="0" xfId="33" applyFont="1" applyProtection="1">
      <alignment/>
      <protection/>
    </xf>
    <xf numFmtId="0" fontId="0" fillId="0" borderId="0" xfId="33" applyFont="1" applyBorder="1" applyProtection="1">
      <alignment/>
      <protection/>
    </xf>
    <xf numFmtId="0" fontId="0" fillId="0" borderId="19" xfId="33" applyFont="1" applyBorder="1" applyProtection="1">
      <alignment/>
      <protection/>
    </xf>
    <xf numFmtId="0" fontId="18" fillId="33" borderId="0" xfId="33" applyFont="1" applyFill="1" applyBorder="1" applyAlignment="1" applyProtection="1">
      <alignment horizontal="right" vertical="center"/>
      <protection/>
    </xf>
    <xf numFmtId="0" fontId="21" fillId="10" borderId="20" xfId="33" applyNumberFormat="1" applyFont="1" applyFill="1" applyBorder="1" applyAlignment="1" applyProtection="1">
      <alignment horizontal="right" vertical="center"/>
      <protection locked="0"/>
    </xf>
    <xf numFmtId="0" fontId="22" fillId="33" borderId="0" xfId="33" applyFont="1" applyFill="1" applyBorder="1" applyAlignment="1" applyProtection="1">
      <alignment vertical="center"/>
      <protection/>
    </xf>
    <xf numFmtId="0" fontId="23" fillId="33" borderId="0" xfId="33" applyFont="1" applyFill="1" applyBorder="1" applyAlignment="1" applyProtection="1">
      <alignment horizontal="right" vertical="center"/>
      <protection/>
    </xf>
    <xf numFmtId="0" fontId="18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>
      <alignment vertical="center"/>
      <protection/>
    </xf>
    <xf numFmtId="0" fontId="18" fillId="33" borderId="0" xfId="33" applyFont="1" applyFill="1" applyBorder="1" applyAlignment="1" applyProtection="1">
      <alignment horizontal="right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>
      <alignment/>
      <protection/>
    </xf>
    <xf numFmtId="0" fontId="0" fillId="33" borderId="0" xfId="33" applyFont="1" applyFill="1" applyBorder="1" applyAlignment="1">
      <alignment/>
      <protection/>
    </xf>
    <xf numFmtId="0" fontId="17" fillId="33" borderId="21" xfId="33" applyFont="1" applyFill="1" applyBorder="1" applyAlignment="1" applyProtection="1">
      <alignment horizontal="center" vertical="center"/>
      <protection/>
    </xf>
    <xf numFmtId="0" fontId="17" fillId="33" borderId="0" xfId="33" applyFont="1" applyFill="1" applyBorder="1" applyAlignment="1" applyProtection="1">
      <alignment horizontal="center" vertical="center"/>
      <protection/>
    </xf>
    <xf numFmtId="0" fontId="3" fillId="18" borderId="0" xfId="33" applyFont="1" applyFill="1" applyBorder="1" applyAlignment="1">
      <alignment/>
      <protection/>
    </xf>
    <xf numFmtId="0" fontId="17" fillId="18" borderId="0" xfId="33" applyFont="1" applyFill="1" applyBorder="1" applyAlignment="1" applyProtection="1">
      <alignment horizontal="center" vertical="center"/>
      <protection/>
    </xf>
    <xf numFmtId="0" fontId="5" fillId="18" borderId="22" xfId="50" applyFont="1" applyFill="1" applyBorder="1" applyProtection="1">
      <alignment/>
      <protection/>
    </xf>
    <xf numFmtId="0" fontId="5" fillId="18" borderId="23" xfId="50" applyFont="1" applyFill="1" applyBorder="1" applyProtection="1">
      <alignment/>
      <protection/>
    </xf>
    <xf numFmtId="0" fontId="5" fillId="18" borderId="23" xfId="33" applyFont="1" applyFill="1" applyBorder="1" applyAlignment="1" applyProtection="1">
      <alignment horizontal="center" vertical="center" wrapText="1"/>
      <protection/>
    </xf>
    <xf numFmtId="0" fontId="5" fillId="18" borderId="24" xfId="33" applyFont="1" applyFill="1" applyBorder="1" applyAlignment="1" applyProtection="1">
      <alignment horizontal="center" vertical="center" wrapText="1"/>
      <protection/>
    </xf>
    <xf numFmtId="0" fontId="5" fillId="18" borderId="10" xfId="33" applyFont="1" applyFill="1" applyBorder="1" applyAlignment="1" applyProtection="1">
      <alignment vertical="center"/>
      <protection/>
    </xf>
    <xf numFmtId="0" fontId="5" fillId="18" borderId="11" xfId="33" applyFont="1" applyFill="1" applyBorder="1" applyAlignment="1" applyProtection="1">
      <alignment vertical="center"/>
      <protection/>
    </xf>
    <xf numFmtId="0" fontId="5" fillId="18" borderId="12" xfId="33" applyFont="1" applyFill="1" applyBorder="1" applyAlignment="1" applyProtection="1">
      <alignment vertical="center"/>
      <protection/>
    </xf>
    <xf numFmtId="1" fontId="5" fillId="18" borderId="12" xfId="49" applyNumberFormat="1" applyFont="1" applyFill="1" applyBorder="1" applyAlignment="1" applyProtection="1">
      <alignment horizontal="center" vertical="center"/>
      <protection/>
    </xf>
    <xf numFmtId="3" fontId="8" fillId="18" borderId="25" xfId="33" applyNumberFormat="1" applyFont="1" applyFill="1" applyBorder="1" applyAlignment="1" applyProtection="1">
      <alignment horizontal="right"/>
      <protection/>
    </xf>
    <xf numFmtId="49" fontId="5" fillId="18" borderId="26" xfId="49" applyNumberFormat="1" applyFont="1" applyFill="1" applyBorder="1" applyAlignment="1" applyProtection="1">
      <alignment horizontal="left"/>
      <protection/>
    </xf>
    <xf numFmtId="49" fontId="5" fillId="18" borderId="27" xfId="49" applyNumberFormat="1" applyFont="1" applyFill="1" applyBorder="1" applyAlignment="1" applyProtection="1">
      <alignment horizontal="left"/>
      <protection/>
    </xf>
    <xf numFmtId="49" fontId="5" fillId="18" borderId="27" xfId="49" applyNumberFormat="1" applyFont="1" applyFill="1" applyBorder="1" applyAlignment="1" applyProtection="1">
      <alignment horizontal="center"/>
      <protection/>
    </xf>
    <xf numFmtId="49" fontId="5" fillId="18" borderId="28" xfId="49" applyNumberFormat="1" applyFont="1" applyFill="1" applyBorder="1" applyAlignment="1" applyProtection="1">
      <alignment horizontal="center"/>
      <protection/>
    </xf>
    <xf numFmtId="49" fontId="5" fillId="18" borderId="18" xfId="49" applyNumberFormat="1" applyFont="1" applyFill="1" applyBorder="1" applyAlignment="1" applyProtection="1">
      <alignment horizontal="center"/>
      <protection/>
    </xf>
    <xf numFmtId="49" fontId="4" fillId="18" borderId="15" xfId="49" applyNumberFormat="1" applyFont="1" applyFill="1" applyBorder="1" applyAlignment="1" applyProtection="1">
      <alignment wrapText="1"/>
      <protection/>
    </xf>
    <xf numFmtId="3" fontId="5" fillId="18" borderId="29" xfId="33" applyNumberFormat="1" applyFont="1" applyFill="1" applyBorder="1" applyAlignment="1" applyProtection="1">
      <alignment vertical="center"/>
      <protection/>
    </xf>
    <xf numFmtId="49" fontId="5" fillId="12" borderId="15" xfId="49" applyNumberFormat="1" applyFont="1" applyFill="1" applyBorder="1" applyAlignment="1" applyProtection="1">
      <alignment horizontal="center"/>
      <protection/>
    </xf>
    <xf numFmtId="49" fontId="5" fillId="12" borderId="17" xfId="49" applyNumberFormat="1" applyFont="1" applyFill="1" applyBorder="1" applyAlignment="1" applyProtection="1">
      <alignment horizontal="left"/>
      <protection/>
    </xf>
    <xf numFmtId="49" fontId="5" fillId="12" borderId="17" xfId="49" applyNumberFormat="1" applyFont="1" applyFill="1" applyBorder="1" applyAlignment="1" applyProtection="1">
      <alignment horizontal="center"/>
      <protection/>
    </xf>
    <xf numFmtId="49" fontId="5" fillId="12" borderId="18" xfId="49" applyNumberFormat="1" applyFont="1" applyFill="1" applyBorder="1" applyAlignment="1" applyProtection="1">
      <alignment horizontal="center"/>
      <protection/>
    </xf>
    <xf numFmtId="49" fontId="4" fillId="12" borderId="15" xfId="49" applyNumberFormat="1" applyFont="1" applyFill="1" applyBorder="1" applyAlignment="1" applyProtection="1">
      <alignment wrapText="1"/>
      <protection/>
    </xf>
    <xf numFmtId="3" fontId="5" fillId="12" borderId="29" xfId="33" applyNumberFormat="1" applyFont="1" applyFill="1" applyBorder="1" applyAlignment="1" applyProtection="1">
      <alignment vertical="center"/>
      <protection/>
    </xf>
    <xf numFmtId="0" fontId="15" fillId="12" borderId="15" xfId="33" applyFont="1" applyFill="1" applyBorder="1" applyAlignment="1" applyProtection="1">
      <alignment horizontal="center"/>
      <protection/>
    </xf>
    <xf numFmtId="0" fontId="15" fillId="12" borderId="16" xfId="33" applyFont="1" applyFill="1" applyBorder="1" applyProtection="1">
      <alignment/>
      <protection/>
    </xf>
    <xf numFmtId="0" fontId="1" fillId="12" borderId="17" xfId="33" applyFont="1" applyFill="1" applyBorder="1" applyProtection="1">
      <alignment/>
      <protection/>
    </xf>
    <xf numFmtId="0" fontId="1" fillId="12" borderId="18" xfId="33" applyFont="1" applyFill="1" applyBorder="1" applyProtection="1">
      <alignment/>
      <protection/>
    </xf>
    <xf numFmtId="3" fontId="5" fillId="12" borderId="29" xfId="33" applyNumberFormat="1" applyFont="1" applyFill="1" applyBorder="1" applyAlignment="1" applyProtection="1">
      <alignment horizontal="right"/>
      <protection/>
    </xf>
    <xf numFmtId="3" fontId="13" fillId="10" borderId="29" xfId="33" applyNumberFormat="1" applyFont="1" applyFill="1" applyBorder="1" applyAlignment="1" applyProtection="1">
      <alignment horizontal="right"/>
      <protection locked="0"/>
    </xf>
    <xf numFmtId="3" fontId="7" fillId="10" borderId="29" xfId="33" applyNumberFormat="1" applyFont="1" applyFill="1" applyBorder="1" applyAlignment="1" applyProtection="1">
      <alignment vertical="center"/>
      <protection locked="0"/>
    </xf>
    <xf numFmtId="2" fontId="0" fillId="33" borderId="30" xfId="33" applyNumberFormat="1" applyFont="1" applyFill="1" applyBorder="1" applyProtection="1">
      <alignment/>
      <protection/>
    </xf>
    <xf numFmtId="0" fontId="0" fillId="33" borderId="31" xfId="33" applyFont="1" applyFill="1" applyBorder="1" applyProtection="1">
      <alignment/>
      <protection/>
    </xf>
    <xf numFmtId="0" fontId="5" fillId="18" borderId="31" xfId="33" applyFont="1" applyFill="1" applyBorder="1" applyAlignment="1" applyProtection="1">
      <alignment horizontal="center" vertical="center" wrapText="1"/>
      <protection/>
    </xf>
    <xf numFmtId="14" fontId="5" fillId="18" borderId="32" xfId="33" applyNumberFormat="1" applyFont="1" applyFill="1" applyBorder="1" applyAlignment="1" applyProtection="1">
      <alignment horizontal="right"/>
      <protection/>
    </xf>
    <xf numFmtId="14" fontId="5" fillId="12" borderId="33" xfId="33" applyNumberFormat="1" applyFont="1" applyFill="1" applyBorder="1" applyAlignment="1" applyProtection="1">
      <alignment horizontal="right"/>
      <protection/>
    </xf>
    <xf numFmtId="0" fontId="5" fillId="18" borderId="23" xfId="50" applyFont="1" applyFill="1" applyBorder="1" applyAlignment="1" applyProtection="1">
      <alignment horizontal="right"/>
      <protection/>
    </xf>
    <xf numFmtId="0" fontId="5" fillId="18" borderId="34" xfId="50" applyFont="1" applyFill="1" applyBorder="1" applyProtection="1">
      <alignment/>
      <protection/>
    </xf>
    <xf numFmtId="0" fontId="5" fillId="18" borderId="35" xfId="50" applyFont="1" applyFill="1" applyBorder="1" applyProtection="1">
      <alignment/>
      <protection/>
    </xf>
    <xf numFmtId="0" fontId="5" fillId="18" borderId="13" xfId="50" applyFont="1" applyFill="1" applyBorder="1" applyProtection="1">
      <alignment/>
      <protection/>
    </xf>
    <xf numFmtId="0" fontId="5" fillId="18" borderId="36" xfId="50" applyFont="1" applyFill="1" applyBorder="1" applyProtection="1">
      <alignment/>
      <protection/>
    </xf>
    <xf numFmtId="1" fontId="5" fillId="18" borderId="14" xfId="49" applyNumberFormat="1" applyFont="1" applyFill="1" applyBorder="1" applyAlignment="1" applyProtection="1">
      <alignment horizontal="center" vertical="center" wrapText="1"/>
      <protection/>
    </xf>
    <xf numFmtId="0" fontId="6" fillId="18" borderId="34" xfId="50" applyFont="1" applyFill="1" applyBorder="1" applyAlignment="1" applyProtection="1">
      <alignment wrapText="1"/>
      <protection/>
    </xf>
    <xf numFmtId="0" fontId="14" fillId="0" borderId="37" xfId="33" applyFont="1" applyBorder="1" applyAlignment="1" applyProtection="1">
      <alignment horizontal="right"/>
      <protection/>
    </xf>
    <xf numFmtId="0" fontId="14" fillId="0" borderId="38" xfId="33" applyFont="1" applyBorder="1" applyProtection="1">
      <alignment/>
      <protection/>
    </xf>
    <xf numFmtId="0" fontId="0" fillId="0" borderId="39" xfId="33" applyFont="1" applyBorder="1" applyProtection="1">
      <alignment/>
      <protection/>
    </xf>
    <xf numFmtId="0" fontId="0" fillId="0" borderId="40" xfId="33" applyFont="1" applyBorder="1" applyProtection="1">
      <alignment/>
      <protection/>
    </xf>
    <xf numFmtId="49" fontId="5" fillId="18" borderId="15" xfId="49" applyNumberFormat="1" applyFont="1" applyFill="1" applyBorder="1" applyAlignment="1" applyProtection="1">
      <alignment horizontal="left"/>
      <protection/>
    </xf>
    <xf numFmtId="49" fontId="5" fillId="18" borderId="17" xfId="49" applyNumberFormat="1" applyFont="1" applyFill="1" applyBorder="1" applyAlignment="1" applyProtection="1">
      <alignment horizontal="left"/>
      <protection/>
    </xf>
    <xf numFmtId="49" fontId="5" fillId="18" borderId="17" xfId="49" applyNumberFormat="1" applyFont="1" applyFill="1" applyBorder="1" applyAlignment="1" applyProtection="1">
      <alignment horizontal="center"/>
      <protection/>
    </xf>
    <xf numFmtId="49" fontId="5" fillId="0" borderId="40" xfId="49" applyNumberFormat="1" applyFont="1" applyFill="1" applyBorder="1" applyAlignment="1" applyProtection="1">
      <alignment horizontal="center"/>
      <protection/>
    </xf>
    <xf numFmtId="0" fontId="0" fillId="0" borderId="38" xfId="33" applyFont="1" applyBorder="1" applyProtection="1">
      <alignment/>
      <protection/>
    </xf>
    <xf numFmtId="0" fontId="5" fillId="18" borderId="21" xfId="50" applyFont="1" applyFill="1" applyBorder="1" applyProtection="1">
      <alignment/>
      <protection/>
    </xf>
    <xf numFmtId="0" fontId="5" fillId="18" borderId="0" xfId="50" applyFont="1" applyFill="1" applyBorder="1" applyProtection="1">
      <alignment/>
      <protection/>
    </xf>
    <xf numFmtId="0" fontId="5" fillId="18" borderId="41" xfId="50" applyFont="1" applyFill="1" applyBorder="1" applyProtection="1">
      <alignment/>
      <protection/>
    </xf>
    <xf numFmtId="49" fontId="5" fillId="18" borderId="42" xfId="49" applyNumberFormat="1" applyFont="1" applyFill="1" applyBorder="1" applyAlignment="1" applyProtection="1">
      <alignment horizontal="left"/>
      <protection/>
    </xf>
    <xf numFmtId="49" fontId="5" fillId="18" borderId="43" xfId="49" applyNumberFormat="1" applyFont="1" applyFill="1" applyBorder="1" applyAlignment="1" applyProtection="1">
      <alignment horizontal="left"/>
      <protection/>
    </xf>
    <xf numFmtId="49" fontId="5" fillId="18" borderId="43" xfId="49" applyNumberFormat="1" applyFont="1" applyFill="1" applyBorder="1" applyAlignment="1" applyProtection="1">
      <alignment horizontal="center"/>
      <protection/>
    </xf>
    <xf numFmtId="49" fontId="5" fillId="18" borderId="44" xfId="49" applyNumberFormat="1" applyFont="1" applyFill="1" applyBorder="1" applyAlignment="1" applyProtection="1">
      <alignment horizontal="center"/>
      <protection/>
    </xf>
    <xf numFmtId="49" fontId="4" fillId="18" borderId="42" xfId="49" applyNumberFormat="1" applyFont="1" applyFill="1" applyBorder="1" applyAlignment="1" applyProtection="1">
      <alignment wrapText="1"/>
      <protection/>
    </xf>
    <xf numFmtId="3" fontId="5" fillId="18" borderId="33" xfId="33" applyNumberFormat="1" applyFont="1" applyFill="1" applyBorder="1" applyAlignment="1" applyProtection="1">
      <alignment vertical="center"/>
      <protection/>
    </xf>
    <xf numFmtId="0" fontId="14" fillId="0" borderId="37" xfId="33" applyFont="1" applyBorder="1" applyAlignment="1" applyProtection="1">
      <alignment horizontal="right"/>
      <protection/>
    </xf>
    <xf numFmtId="0" fontId="14" fillId="0" borderId="38" xfId="33" applyFont="1" applyBorder="1" applyProtection="1">
      <alignment/>
      <protection/>
    </xf>
    <xf numFmtId="0" fontId="6" fillId="18" borderId="21" xfId="50" applyFont="1" applyFill="1" applyBorder="1" applyAlignment="1" applyProtection="1">
      <alignment wrapText="1"/>
      <protection/>
    </xf>
    <xf numFmtId="0" fontId="6" fillId="18" borderId="0" xfId="50" applyFont="1" applyFill="1" applyBorder="1" applyAlignment="1" applyProtection="1">
      <alignment wrapText="1"/>
      <protection/>
    </xf>
    <xf numFmtId="0" fontId="6" fillId="18" borderId="41" xfId="50" applyFont="1" applyFill="1" applyBorder="1" applyAlignment="1" applyProtection="1">
      <alignment wrapText="1"/>
      <protection/>
    </xf>
    <xf numFmtId="49" fontId="5" fillId="18" borderId="37" xfId="49" applyNumberFormat="1" applyFont="1" applyFill="1" applyBorder="1" applyAlignment="1" applyProtection="1">
      <alignment horizontal="left"/>
      <protection/>
    </xf>
    <xf numFmtId="49" fontId="5" fillId="18" borderId="39" xfId="49" applyNumberFormat="1" applyFont="1" applyFill="1" applyBorder="1" applyAlignment="1" applyProtection="1">
      <alignment horizontal="left"/>
      <protection/>
    </xf>
    <xf numFmtId="49" fontId="5" fillId="18" borderId="39" xfId="49" applyNumberFormat="1" applyFont="1" applyFill="1" applyBorder="1" applyAlignment="1" applyProtection="1">
      <alignment horizontal="center"/>
      <protection/>
    </xf>
    <xf numFmtId="49" fontId="5" fillId="18" borderId="40" xfId="49" applyNumberFormat="1" applyFont="1" applyFill="1" applyBorder="1" applyAlignment="1" applyProtection="1">
      <alignment horizontal="center"/>
      <protection/>
    </xf>
    <xf numFmtId="0" fontId="14" fillId="0" borderId="39" xfId="33" applyFont="1" applyBorder="1" applyProtection="1">
      <alignment/>
      <protection/>
    </xf>
    <xf numFmtId="49" fontId="4" fillId="18" borderId="37" xfId="49" applyNumberFormat="1" applyFont="1" applyFill="1" applyBorder="1" applyAlignment="1" applyProtection="1">
      <alignment wrapText="1"/>
      <protection/>
    </xf>
    <xf numFmtId="3" fontId="13" fillId="10" borderId="29" xfId="33" applyNumberFormat="1" applyFont="1" applyFill="1" applyBorder="1" applyAlignment="1" applyProtection="1">
      <alignment vertical="center"/>
      <protection locked="0"/>
    </xf>
    <xf numFmtId="3" fontId="7" fillId="10" borderId="29" xfId="33" applyNumberFormat="1" applyFont="1" applyFill="1" applyBorder="1" applyAlignment="1" applyProtection="1">
      <alignment horizontal="right"/>
      <protection locked="0"/>
    </xf>
    <xf numFmtId="0" fontId="16" fillId="10" borderId="29" xfId="33" applyFont="1" applyFill="1" applyBorder="1" applyProtection="1">
      <alignment/>
      <protection locked="0"/>
    </xf>
    <xf numFmtId="0" fontId="16" fillId="10" borderId="45" xfId="33" applyFont="1" applyFill="1" applyBorder="1" applyProtection="1">
      <alignment/>
      <protection locked="0"/>
    </xf>
    <xf numFmtId="3" fontId="13" fillId="10" borderId="29" xfId="33" applyNumberFormat="1" applyFont="1" applyFill="1" applyBorder="1" applyAlignment="1" applyProtection="1">
      <alignment horizontal="center"/>
      <protection locked="0"/>
    </xf>
    <xf numFmtId="14" fontId="7" fillId="10" borderId="33" xfId="33" applyNumberFormat="1" applyFont="1" applyFill="1" applyBorder="1" applyAlignment="1" applyProtection="1">
      <alignment horizontal="right"/>
      <protection locked="0"/>
    </xf>
    <xf numFmtId="0" fontId="0" fillId="0" borderId="0" xfId="33" applyFont="1" applyProtection="1">
      <alignment/>
      <protection/>
    </xf>
    <xf numFmtId="0" fontId="14" fillId="0" borderId="26" xfId="33" applyFont="1" applyBorder="1" applyAlignment="1" applyProtection="1">
      <alignment horizontal="right"/>
      <protection/>
    </xf>
    <xf numFmtId="0" fontId="14" fillId="0" borderId="42" xfId="33" applyFont="1" applyBorder="1" applyAlignment="1" applyProtection="1">
      <alignment horizontal="right"/>
      <protection/>
    </xf>
    <xf numFmtId="0" fontId="0" fillId="0" borderId="43" xfId="33" applyFont="1" applyBorder="1" applyProtection="1">
      <alignment/>
      <protection/>
    </xf>
    <xf numFmtId="0" fontId="0" fillId="0" borderId="44" xfId="33" applyFont="1" applyBorder="1" applyProtection="1">
      <alignment/>
      <protection/>
    </xf>
    <xf numFmtId="49" fontId="5" fillId="0" borderId="44" xfId="49" applyNumberFormat="1" applyFont="1" applyFill="1" applyBorder="1" applyAlignment="1" applyProtection="1">
      <alignment horizontal="center"/>
      <protection/>
    </xf>
    <xf numFmtId="49" fontId="4" fillId="34" borderId="34" xfId="49" applyNumberFormat="1" applyFont="1" applyFill="1" applyBorder="1" applyAlignment="1" applyProtection="1">
      <alignment wrapText="1"/>
      <protection/>
    </xf>
    <xf numFmtId="3" fontId="13" fillId="34" borderId="46" xfId="33" applyNumberFormat="1" applyFont="1" applyFill="1" applyBorder="1" applyAlignment="1" applyProtection="1">
      <alignment horizontal="right"/>
      <protection locked="0"/>
    </xf>
    <xf numFmtId="49" fontId="4" fillId="34" borderId="21" xfId="49" applyNumberFormat="1" applyFont="1" applyFill="1" applyBorder="1" applyAlignment="1" applyProtection="1">
      <alignment wrapText="1"/>
      <protection/>
    </xf>
    <xf numFmtId="3" fontId="13" fillId="34" borderId="47" xfId="33" applyNumberFormat="1" applyFont="1" applyFill="1" applyBorder="1" applyAlignment="1" applyProtection="1">
      <alignment horizontal="right"/>
      <protection locked="0"/>
    </xf>
    <xf numFmtId="0" fontId="14" fillId="0" borderId="48" xfId="33" applyFont="1" applyBorder="1" applyProtection="1">
      <alignment/>
      <protection/>
    </xf>
    <xf numFmtId="14" fontId="7" fillId="35" borderId="33" xfId="33" applyNumberFormat="1" applyFont="1" applyFill="1" applyBorder="1" applyAlignment="1" applyProtection="1">
      <alignment horizontal="right"/>
      <protection locked="0"/>
    </xf>
    <xf numFmtId="0" fontId="0" fillId="35" borderId="0" xfId="33" applyFont="1" applyFill="1" applyBorder="1" applyAlignment="1">
      <alignment/>
      <protection/>
    </xf>
    <xf numFmtId="3" fontId="5" fillId="35" borderId="29" xfId="33" applyNumberFormat="1" applyFont="1" applyFill="1" applyBorder="1" applyAlignment="1" applyProtection="1">
      <alignment vertical="center"/>
      <protection/>
    </xf>
    <xf numFmtId="3" fontId="5" fillId="35" borderId="29" xfId="33" applyNumberFormat="1" applyFont="1" applyFill="1" applyBorder="1" applyAlignment="1" applyProtection="1">
      <alignment horizontal="right"/>
      <protection/>
    </xf>
    <xf numFmtId="3" fontId="5" fillId="35" borderId="33" xfId="33" applyNumberFormat="1" applyFont="1" applyFill="1" applyBorder="1" applyAlignment="1" applyProtection="1">
      <alignment vertical="center"/>
      <protection/>
    </xf>
    <xf numFmtId="3" fontId="13" fillId="35" borderId="29" xfId="33" applyNumberFormat="1" applyFont="1" applyFill="1" applyBorder="1" applyAlignment="1" applyProtection="1">
      <alignment horizontal="right"/>
      <protection locked="0"/>
    </xf>
    <xf numFmtId="3" fontId="7" fillId="35" borderId="29" xfId="33" applyNumberFormat="1" applyFont="1" applyFill="1" applyBorder="1" applyAlignment="1" applyProtection="1">
      <alignment vertical="center"/>
      <protection locked="0"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49" xfId="33" applyNumberFormat="1" applyFont="1" applyFill="1" applyBorder="1" applyAlignment="1" applyProtection="1">
      <alignment horizontal="right"/>
      <protection locked="0"/>
    </xf>
    <xf numFmtId="0" fontId="26" fillId="33" borderId="0" xfId="33" applyFont="1" applyFill="1" applyBorder="1" applyAlignment="1" applyProtection="1">
      <alignment horizontal="right" vertical="center"/>
      <protection/>
    </xf>
    <xf numFmtId="0" fontId="27" fillId="33" borderId="0" xfId="33" applyFont="1" applyFill="1" applyBorder="1" applyProtection="1">
      <alignment/>
      <protection/>
    </xf>
    <xf numFmtId="0" fontId="0" fillId="36" borderId="50" xfId="0" applyFont="1" applyFill="1" applyBorder="1" applyAlignment="1">
      <alignment horizontal="justify" vertical="top" wrapText="1"/>
    </xf>
    <xf numFmtId="0" fontId="1" fillId="37" borderId="51" xfId="0" applyFont="1" applyFill="1" applyBorder="1" applyAlignment="1">
      <alignment horizontal="left" vertical="center" indent="1"/>
    </xf>
    <xf numFmtId="0" fontId="0" fillId="36" borderId="52" xfId="0" applyFont="1" applyFill="1" applyBorder="1" applyAlignment="1">
      <alignment horizontal="justify" vertical="top" wrapText="1"/>
    </xf>
    <xf numFmtId="0" fontId="1" fillId="37" borderId="53" xfId="0" applyFont="1" applyFill="1" applyBorder="1" applyAlignment="1">
      <alignment horizontal="left" vertical="center" indent="1"/>
    </xf>
    <xf numFmtId="0" fontId="0" fillId="36" borderId="54" xfId="0" applyFont="1" applyFill="1" applyBorder="1" applyAlignment="1">
      <alignment horizontal="justify" vertical="top" wrapText="1"/>
    </xf>
    <xf numFmtId="0" fontId="0" fillId="37" borderId="55" xfId="0" applyFont="1" applyFill="1" applyBorder="1" applyAlignment="1">
      <alignment horizontal="left" vertical="center" indent="1"/>
    </xf>
    <xf numFmtId="0" fontId="0" fillId="36" borderId="56" xfId="0" applyFont="1" applyFill="1" applyBorder="1" applyAlignment="1">
      <alignment horizontal="justify" vertical="top" wrapText="1"/>
    </xf>
    <xf numFmtId="0" fontId="0" fillId="37" borderId="57" xfId="0" applyFont="1" applyFill="1" applyBorder="1" applyAlignment="1">
      <alignment horizontal="left" vertical="center" indent="1"/>
    </xf>
    <xf numFmtId="0" fontId="0" fillId="0" borderId="58" xfId="0" applyFont="1" applyBorder="1" applyAlignment="1">
      <alignment horizontal="justify" vertical="top" wrapText="1"/>
    </xf>
    <xf numFmtId="0" fontId="1" fillId="37" borderId="59" xfId="0" applyFont="1" applyFill="1" applyBorder="1" applyAlignment="1">
      <alignment horizontal="left" vertical="center" indent="1"/>
    </xf>
    <xf numFmtId="0" fontId="0" fillId="0" borderId="54" xfId="0" applyFont="1" applyBorder="1" applyAlignment="1">
      <alignment horizontal="justify" vertical="top" wrapText="1"/>
    </xf>
    <xf numFmtId="0" fontId="0" fillId="0" borderId="56" xfId="0" applyFont="1" applyBorder="1" applyAlignment="1">
      <alignment horizontal="justify" vertical="top" wrapText="1"/>
    </xf>
    <xf numFmtId="0" fontId="0" fillId="36" borderId="58" xfId="0" applyFont="1" applyFill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center" wrapText="1"/>
    </xf>
    <xf numFmtId="0" fontId="1" fillId="37" borderId="60" xfId="0" applyFont="1" applyFill="1" applyBorder="1" applyAlignment="1">
      <alignment horizontal="left" vertical="center" indent="1"/>
    </xf>
    <xf numFmtId="0" fontId="0" fillId="0" borderId="0" xfId="0" applyAlignment="1" quotePrefix="1">
      <alignment/>
    </xf>
    <xf numFmtId="0" fontId="21" fillId="16" borderId="20" xfId="52" applyFont="1" applyFill="1" applyBorder="1" applyAlignment="1">
      <alignment horizontal="left"/>
      <protection/>
    </xf>
    <xf numFmtId="3" fontId="13" fillId="35" borderId="49" xfId="33" applyNumberFormat="1" applyFont="1" applyFill="1" applyBorder="1" applyAlignment="1" applyProtection="1">
      <alignment horizontal="right"/>
      <protection/>
    </xf>
    <xf numFmtId="0" fontId="21" fillId="10" borderId="20" xfId="33" applyNumberFormat="1" applyFont="1" applyFill="1" applyBorder="1" applyAlignment="1" applyProtection="1">
      <alignment horizontal="left" vertical="center"/>
      <protection locked="0"/>
    </xf>
    <xf numFmtId="14" fontId="21" fillId="10" borderId="20" xfId="33" applyNumberFormat="1" applyFont="1" applyFill="1" applyBorder="1" applyAlignment="1" applyProtection="1">
      <alignment horizontal="right" vertical="center"/>
      <protection locked="0"/>
    </xf>
    <xf numFmtId="0" fontId="0" fillId="38" borderId="0" xfId="33" applyFont="1" applyFill="1" applyProtection="1">
      <alignment/>
      <protection/>
    </xf>
    <xf numFmtId="0" fontId="28" fillId="0" borderId="0" xfId="0" applyNumberFormat="1" applyFont="1" applyAlignment="1" quotePrefix="1">
      <alignment horizontal="right"/>
    </xf>
    <xf numFmtId="0" fontId="28" fillId="0" borderId="0" xfId="0" applyNumberFormat="1" applyFont="1" applyAlignment="1" quotePrefix="1">
      <alignment/>
    </xf>
    <xf numFmtId="0" fontId="28" fillId="0" borderId="0" xfId="0" applyNumberFormat="1" applyFont="1" applyAlignment="1">
      <alignment/>
    </xf>
    <xf numFmtId="0" fontId="0" fillId="12" borderId="58" xfId="51" applyFont="1" applyFill="1" applyBorder="1" applyAlignment="1">
      <alignment horizontal="justify" vertical="top" wrapText="1"/>
      <protection/>
    </xf>
    <xf numFmtId="0" fontId="0" fillId="12" borderId="54" xfId="51" applyFont="1" applyFill="1" applyBorder="1" applyAlignment="1">
      <alignment horizontal="justify" vertical="top" wrapText="1"/>
      <protection/>
    </xf>
    <xf numFmtId="0" fontId="0" fillId="12" borderId="56" xfId="51" applyFont="1" applyFill="1" applyBorder="1" applyAlignment="1">
      <alignment horizontal="justify" vertical="top" wrapText="1"/>
      <protection/>
    </xf>
    <xf numFmtId="0" fontId="5" fillId="18" borderId="24" xfId="33" applyFont="1" applyFill="1" applyBorder="1" applyAlignment="1" applyProtection="1">
      <alignment horizontal="center" vertical="center" wrapText="1"/>
      <protection/>
    </xf>
    <xf numFmtId="3" fontId="2" fillId="18" borderId="61" xfId="33" applyNumberFormat="1" applyFont="1" applyFill="1" applyBorder="1" applyAlignment="1" applyProtection="1">
      <alignment horizontal="center" vertical="center"/>
      <protection/>
    </xf>
    <xf numFmtId="3" fontId="2" fillId="18" borderId="62" xfId="33" applyNumberFormat="1" applyFont="1" applyFill="1" applyBorder="1" applyAlignment="1" applyProtection="1">
      <alignment horizontal="center" vertical="center"/>
      <protection/>
    </xf>
    <xf numFmtId="3" fontId="2" fillId="18" borderId="63" xfId="33" applyNumberFormat="1" applyFont="1" applyFill="1" applyBorder="1" applyAlignment="1" applyProtection="1">
      <alignment horizontal="center" vertical="center"/>
      <protection/>
    </xf>
    <xf numFmtId="3" fontId="5" fillId="12" borderId="64" xfId="33" applyNumberFormat="1" applyFont="1" applyFill="1" applyBorder="1" applyAlignment="1" applyProtection="1">
      <alignment horizontal="right"/>
      <protection/>
    </xf>
    <xf numFmtId="3" fontId="5" fillId="12" borderId="65" xfId="33" applyNumberFormat="1" applyFont="1" applyFill="1" applyBorder="1" applyAlignment="1" applyProtection="1">
      <alignment horizontal="right"/>
      <protection/>
    </xf>
    <xf numFmtId="3" fontId="5" fillId="12" borderId="66" xfId="33" applyNumberFormat="1" applyFont="1" applyFill="1" applyBorder="1" applyAlignment="1" applyProtection="1">
      <alignment horizontal="right"/>
      <protection/>
    </xf>
    <xf numFmtId="3" fontId="13" fillId="10" borderId="64" xfId="33" applyNumberFormat="1" applyFont="1" applyFill="1" applyBorder="1" applyAlignment="1" applyProtection="1">
      <alignment horizontal="right"/>
      <protection locked="0"/>
    </xf>
    <xf numFmtId="3" fontId="13" fillId="10" borderId="65" xfId="33" applyNumberFormat="1" applyFont="1" applyFill="1" applyBorder="1" applyAlignment="1" applyProtection="1">
      <alignment horizontal="right"/>
      <protection locked="0"/>
    </xf>
    <xf numFmtId="3" fontId="7" fillId="10" borderId="64" xfId="33" applyNumberFormat="1" applyFont="1" applyFill="1" applyBorder="1" applyAlignment="1" applyProtection="1">
      <alignment vertical="center"/>
      <protection locked="0"/>
    </xf>
    <xf numFmtId="3" fontId="7" fillId="10" borderId="65" xfId="33" applyNumberFormat="1" applyFont="1" applyFill="1" applyBorder="1" applyAlignment="1" applyProtection="1">
      <alignment vertical="center"/>
      <protection locked="0"/>
    </xf>
    <xf numFmtId="3" fontId="13" fillId="10" borderId="64" xfId="33" applyNumberFormat="1" applyFont="1" applyFill="1" applyBorder="1" applyAlignment="1" applyProtection="1">
      <alignment vertical="center"/>
      <protection locked="0"/>
    </xf>
    <xf numFmtId="3" fontId="13" fillId="10" borderId="65" xfId="33" applyNumberFormat="1" applyFont="1" applyFill="1" applyBorder="1" applyAlignment="1" applyProtection="1">
      <alignment vertical="center"/>
      <protection locked="0"/>
    </xf>
    <xf numFmtId="3" fontId="5" fillId="18" borderId="67" xfId="33" applyNumberFormat="1" applyFont="1" applyFill="1" applyBorder="1" applyAlignment="1" applyProtection="1">
      <alignment vertical="center"/>
      <protection/>
    </xf>
    <xf numFmtId="3" fontId="5" fillId="18" borderId="68" xfId="33" applyNumberFormat="1" applyFont="1" applyFill="1" applyBorder="1" applyAlignment="1" applyProtection="1">
      <alignment vertical="center"/>
      <protection/>
    </xf>
    <xf numFmtId="3" fontId="5" fillId="18" borderId="69" xfId="33" applyNumberFormat="1" applyFont="1" applyFill="1" applyBorder="1" applyAlignment="1" applyProtection="1">
      <alignment vertical="center"/>
      <protection/>
    </xf>
    <xf numFmtId="3" fontId="5" fillId="18" borderId="64" xfId="33" applyNumberFormat="1" applyFont="1" applyFill="1" applyBorder="1" applyAlignment="1" applyProtection="1">
      <alignment vertical="center"/>
      <protection/>
    </xf>
    <xf numFmtId="3" fontId="5" fillId="18" borderId="65" xfId="33" applyNumberFormat="1" applyFont="1" applyFill="1" applyBorder="1" applyAlignment="1" applyProtection="1">
      <alignment vertical="center"/>
      <protection/>
    </xf>
    <xf numFmtId="3" fontId="5" fillId="18" borderId="66" xfId="33" applyNumberFormat="1" applyFont="1" applyFill="1" applyBorder="1" applyAlignment="1" applyProtection="1">
      <alignment vertical="center"/>
      <protection/>
    </xf>
    <xf numFmtId="3" fontId="8" fillId="18" borderId="70" xfId="33" applyNumberFormat="1" applyFont="1" applyFill="1" applyBorder="1" applyAlignment="1" applyProtection="1">
      <alignment horizontal="right"/>
      <protection/>
    </xf>
    <xf numFmtId="3" fontId="2" fillId="18" borderId="71" xfId="33" applyNumberFormat="1" applyFont="1" applyFill="1" applyBorder="1" applyAlignment="1" applyProtection="1">
      <alignment horizontal="center" vertical="center"/>
      <protection/>
    </xf>
    <xf numFmtId="3" fontId="5" fillId="12" borderId="72" xfId="33" applyNumberFormat="1" applyFont="1" applyFill="1" applyBorder="1" applyAlignment="1" applyProtection="1">
      <alignment horizontal="right"/>
      <protection/>
    </xf>
    <xf numFmtId="3" fontId="13" fillId="10" borderId="72" xfId="33" applyNumberFormat="1" applyFont="1" applyFill="1" applyBorder="1" applyAlignment="1" applyProtection="1">
      <alignment horizontal="right"/>
      <protection locked="0"/>
    </xf>
    <xf numFmtId="3" fontId="7" fillId="10" borderId="72" xfId="33" applyNumberFormat="1" applyFont="1" applyFill="1" applyBorder="1" applyAlignment="1" applyProtection="1">
      <alignment vertical="center"/>
      <protection locked="0"/>
    </xf>
    <xf numFmtId="3" fontId="13" fillId="10" borderId="72" xfId="33" applyNumberFormat="1" applyFont="1" applyFill="1" applyBorder="1" applyAlignment="1" applyProtection="1">
      <alignment vertical="center"/>
      <protection locked="0"/>
    </xf>
    <xf numFmtId="3" fontId="5" fillId="18" borderId="73" xfId="33" applyNumberFormat="1" applyFont="1" applyFill="1" applyBorder="1" applyAlignment="1" applyProtection="1">
      <alignment vertical="center"/>
      <protection/>
    </xf>
    <xf numFmtId="3" fontId="5" fillId="18" borderId="72" xfId="33" applyNumberFormat="1" applyFont="1" applyFill="1" applyBorder="1" applyAlignment="1" applyProtection="1">
      <alignment vertical="center"/>
      <protection/>
    </xf>
    <xf numFmtId="0" fontId="5" fillId="18" borderId="14" xfId="33" applyFont="1" applyFill="1" applyBorder="1" applyAlignment="1" applyProtection="1">
      <alignment horizontal="center" vertical="center" wrapText="1"/>
      <protection/>
    </xf>
    <xf numFmtId="3" fontId="2" fillId="18" borderId="74" xfId="33" applyNumberFormat="1" applyFont="1" applyFill="1" applyBorder="1" applyAlignment="1" applyProtection="1">
      <alignment horizontal="center" vertical="center"/>
      <protection/>
    </xf>
    <xf numFmtId="3" fontId="5" fillId="12" borderId="75" xfId="33" applyNumberFormat="1" applyFont="1" applyFill="1" applyBorder="1" applyAlignment="1" applyProtection="1">
      <alignment horizontal="right"/>
      <protection/>
    </xf>
    <xf numFmtId="3" fontId="5" fillId="18" borderId="76" xfId="33" applyNumberFormat="1" applyFont="1" applyFill="1" applyBorder="1" applyAlignment="1" applyProtection="1">
      <alignment vertical="center"/>
      <protection/>
    </xf>
    <xf numFmtId="3" fontId="5" fillId="18" borderId="75" xfId="33" applyNumberFormat="1" applyFont="1" applyFill="1" applyBorder="1" applyAlignment="1" applyProtection="1">
      <alignment vertical="center"/>
      <protection/>
    </xf>
    <xf numFmtId="3" fontId="8" fillId="18" borderId="77" xfId="33" applyNumberFormat="1" applyFont="1" applyFill="1" applyBorder="1" applyAlignment="1" applyProtection="1">
      <alignment horizontal="right"/>
      <protection/>
    </xf>
    <xf numFmtId="14" fontId="7" fillId="10" borderId="78" xfId="33" applyNumberFormat="1" applyFont="1" applyFill="1" applyBorder="1" applyAlignment="1" applyProtection="1">
      <alignment horizontal="right"/>
      <protection locked="0"/>
    </xf>
    <xf numFmtId="3" fontId="8" fillId="18" borderId="79" xfId="33" applyNumberFormat="1" applyFont="1" applyFill="1" applyBorder="1" applyAlignment="1" applyProtection="1">
      <alignment horizontal="right"/>
      <protection/>
    </xf>
    <xf numFmtId="3" fontId="5" fillId="18" borderId="15" xfId="33" applyNumberFormat="1" applyFont="1" applyFill="1" applyBorder="1" applyAlignment="1" applyProtection="1">
      <alignment vertical="center"/>
      <protection/>
    </xf>
    <xf numFmtId="3" fontId="5" fillId="12" borderId="15" xfId="33" applyNumberFormat="1" applyFont="1" applyFill="1" applyBorder="1" applyAlignment="1" applyProtection="1">
      <alignment vertical="center"/>
      <protection/>
    </xf>
    <xf numFmtId="3" fontId="13" fillId="10" borderId="80" xfId="33" applyNumberFormat="1" applyFont="1" applyFill="1" applyBorder="1" applyAlignment="1" applyProtection="1">
      <alignment horizontal="right"/>
      <protection locked="0"/>
    </xf>
    <xf numFmtId="3" fontId="5" fillId="12" borderId="15" xfId="33" applyNumberFormat="1" applyFont="1" applyFill="1" applyBorder="1" applyAlignment="1" applyProtection="1">
      <alignment horizontal="right"/>
      <protection/>
    </xf>
    <xf numFmtId="3" fontId="7" fillId="10" borderId="80" xfId="33" applyNumberFormat="1" applyFont="1" applyFill="1" applyBorder="1" applyAlignment="1" applyProtection="1">
      <alignment vertical="center"/>
      <protection locked="0"/>
    </xf>
    <xf numFmtId="3" fontId="13" fillId="10" borderId="80" xfId="33" applyNumberFormat="1" applyFont="1" applyFill="1" applyBorder="1" applyAlignment="1" applyProtection="1">
      <alignment vertical="center"/>
      <protection locked="0"/>
    </xf>
    <xf numFmtId="3" fontId="13" fillId="10" borderId="15" xfId="33" applyNumberFormat="1" applyFont="1" applyFill="1" applyBorder="1" applyAlignment="1" applyProtection="1">
      <alignment horizontal="right"/>
      <protection locked="0"/>
    </xf>
    <xf numFmtId="3" fontId="7" fillId="10" borderId="15" xfId="33" applyNumberFormat="1" applyFont="1" applyFill="1" applyBorder="1" applyAlignment="1" applyProtection="1">
      <alignment vertical="center"/>
      <protection locked="0"/>
    </xf>
    <xf numFmtId="3" fontId="13" fillId="10" borderId="15" xfId="33" applyNumberFormat="1" applyFont="1" applyFill="1" applyBorder="1" applyAlignment="1" applyProtection="1">
      <alignment vertical="center"/>
      <protection locked="0"/>
    </xf>
    <xf numFmtId="3" fontId="7" fillId="10" borderId="15" xfId="33" applyNumberFormat="1" applyFont="1" applyFill="1" applyBorder="1" applyAlignment="1" applyProtection="1">
      <alignment horizontal="right"/>
      <protection locked="0"/>
    </xf>
    <xf numFmtId="0" fontId="16" fillId="10" borderId="80" xfId="33" applyFont="1" applyFill="1" applyBorder="1" applyProtection="1">
      <alignment/>
      <protection locked="0"/>
    </xf>
    <xf numFmtId="0" fontId="16" fillId="10" borderId="15" xfId="33" applyFont="1" applyFill="1" applyBorder="1" applyProtection="1">
      <alignment/>
      <protection locked="0"/>
    </xf>
    <xf numFmtId="0" fontId="16" fillId="10" borderId="81" xfId="33" applyFont="1" applyFill="1" applyBorder="1" applyProtection="1">
      <alignment/>
      <protection locked="0"/>
    </xf>
    <xf numFmtId="3" fontId="5" fillId="18" borderId="42" xfId="33" applyNumberFormat="1" applyFont="1" applyFill="1" applyBorder="1" applyAlignment="1" applyProtection="1">
      <alignment vertical="center"/>
      <protection/>
    </xf>
    <xf numFmtId="14" fontId="5" fillId="18" borderId="82" xfId="33" applyNumberFormat="1" applyFont="1" applyFill="1" applyBorder="1" applyAlignment="1" applyProtection="1">
      <alignment horizontal="right"/>
      <protection/>
    </xf>
    <xf numFmtId="14" fontId="5" fillId="12" borderId="78" xfId="33" applyNumberFormat="1" applyFont="1" applyFill="1" applyBorder="1" applyAlignment="1" applyProtection="1">
      <alignment horizontal="right"/>
      <protection/>
    </xf>
    <xf numFmtId="3" fontId="13" fillId="10" borderId="80" xfId="33" applyNumberFormat="1" applyFont="1" applyFill="1" applyBorder="1" applyAlignment="1" applyProtection="1">
      <alignment horizontal="center"/>
      <protection locked="0"/>
    </xf>
    <xf numFmtId="3" fontId="4" fillId="2" borderId="66" xfId="33" applyNumberFormat="1" applyFont="1" applyFill="1" applyBorder="1" applyAlignment="1" applyProtection="1">
      <alignment horizontal="right"/>
      <protection/>
    </xf>
    <xf numFmtId="3" fontId="13" fillId="2" borderId="66" xfId="33" applyNumberFormat="1" applyFont="1" applyFill="1" applyBorder="1" applyAlignment="1" applyProtection="1">
      <alignment horizontal="right"/>
      <protection/>
    </xf>
    <xf numFmtId="3" fontId="4" fillId="2" borderId="75" xfId="33" applyNumberFormat="1" applyFont="1" applyFill="1" applyBorder="1" applyAlignment="1" applyProtection="1">
      <alignment horizontal="right"/>
      <protection/>
    </xf>
    <xf numFmtId="3" fontId="13" fillId="2" borderId="75" xfId="33" applyNumberFormat="1" applyFont="1" applyFill="1" applyBorder="1" applyAlignment="1" applyProtection="1">
      <alignment horizontal="right"/>
      <protection/>
    </xf>
    <xf numFmtId="14" fontId="5" fillId="12" borderId="44" xfId="33" applyNumberFormat="1" applyFont="1" applyFill="1" applyBorder="1" applyAlignment="1" applyProtection="1">
      <alignment horizontal="center"/>
      <protection/>
    </xf>
    <xf numFmtId="0" fontId="17" fillId="33" borderId="35" xfId="33" applyFont="1" applyFill="1" applyBorder="1" applyAlignment="1" applyProtection="1">
      <alignment horizontal="center" vertical="center"/>
      <protection/>
    </xf>
    <xf numFmtId="0" fontId="17" fillId="33" borderId="13" xfId="33" applyFont="1" applyFill="1" applyBorder="1" applyAlignment="1" applyProtection="1">
      <alignment horizontal="center" vertical="center"/>
      <protection/>
    </xf>
    <xf numFmtId="0" fontId="17" fillId="33" borderId="41" xfId="33" applyFont="1" applyFill="1" applyBorder="1" applyAlignment="1" applyProtection="1">
      <alignment horizontal="center" vertical="center"/>
      <protection/>
    </xf>
    <xf numFmtId="0" fontId="18" fillId="33" borderId="41" xfId="33" applyFont="1" applyFill="1" applyBorder="1" applyAlignment="1" applyProtection="1">
      <alignment vertical="center" wrapText="1"/>
      <protection/>
    </xf>
    <xf numFmtId="0" fontId="0" fillId="33" borderId="41" xfId="33" applyFont="1" applyFill="1" applyBorder="1" applyProtection="1">
      <alignment/>
      <protection/>
    </xf>
    <xf numFmtId="0" fontId="17" fillId="33" borderId="22" xfId="33" applyFont="1" applyFill="1" applyBorder="1" applyAlignment="1" applyProtection="1">
      <alignment horizontal="center" vertical="center"/>
      <protection/>
    </xf>
    <xf numFmtId="3" fontId="13" fillId="10" borderId="81" xfId="33" applyNumberFormat="1" applyFont="1" applyFill="1" applyBorder="1" applyAlignment="1" applyProtection="1">
      <alignment horizontal="right"/>
      <protection locked="0"/>
    </xf>
    <xf numFmtId="3" fontId="13" fillId="10" borderId="78" xfId="33" applyNumberFormat="1" applyFont="1" applyFill="1" applyBorder="1" applyAlignment="1" applyProtection="1">
      <alignment horizontal="right"/>
      <protection locked="0"/>
    </xf>
    <xf numFmtId="14" fontId="5" fillId="12" borderId="78" xfId="33" applyNumberFormat="1" applyFont="1" applyFill="1" applyBorder="1" applyAlignment="1" applyProtection="1">
      <alignment horizontal="center"/>
      <protection/>
    </xf>
    <xf numFmtId="0" fontId="6" fillId="18" borderId="35" xfId="50" applyFont="1" applyFill="1" applyBorder="1" applyAlignment="1" applyProtection="1">
      <alignment/>
      <protection/>
    </xf>
    <xf numFmtId="0" fontId="5" fillId="18" borderId="35" xfId="33" applyFont="1" applyFill="1" applyBorder="1" applyAlignment="1" applyProtection="1">
      <alignment vertical="center" wrapText="1"/>
      <protection/>
    </xf>
    <xf numFmtId="0" fontId="5" fillId="18" borderId="22" xfId="33" applyFont="1" applyFill="1" applyBorder="1" applyAlignment="1" applyProtection="1">
      <alignment vertical="center" wrapText="1"/>
      <protection/>
    </xf>
    <xf numFmtId="3" fontId="13" fillId="10" borderId="18" xfId="33" applyNumberFormat="1" applyFont="1" applyFill="1" applyBorder="1" applyAlignment="1" applyProtection="1">
      <alignment horizontal="right"/>
      <protection locked="0"/>
    </xf>
    <xf numFmtId="3" fontId="13" fillId="10" borderId="40" xfId="33" applyNumberFormat="1" applyFont="1" applyFill="1" applyBorder="1" applyAlignment="1" applyProtection="1">
      <alignment horizontal="right"/>
      <protection locked="0"/>
    </xf>
    <xf numFmtId="3" fontId="13" fillId="10" borderId="44" xfId="33" applyNumberFormat="1" applyFont="1" applyFill="1" applyBorder="1" applyAlignment="1" applyProtection="1">
      <alignment horizontal="right"/>
      <protection locked="0"/>
    </xf>
    <xf numFmtId="14" fontId="5" fillId="18" borderId="28" xfId="33" applyNumberFormat="1" applyFont="1" applyFill="1" applyBorder="1" applyAlignment="1" applyProtection="1">
      <alignment horizontal="right"/>
      <protection/>
    </xf>
    <xf numFmtId="14" fontId="5" fillId="39" borderId="30" xfId="33" applyNumberFormat="1" applyFont="1" applyFill="1" applyBorder="1" applyAlignment="1" applyProtection="1">
      <alignment horizontal="right"/>
      <protection/>
    </xf>
    <xf numFmtId="14" fontId="5" fillId="18" borderId="24" xfId="33" applyNumberFormat="1" applyFont="1" applyFill="1" applyBorder="1" applyAlignment="1" applyProtection="1">
      <alignment horizontal="right"/>
      <protection/>
    </xf>
    <xf numFmtId="3" fontId="13" fillId="34" borderId="30" xfId="33" applyNumberFormat="1" applyFont="1" applyFill="1" applyBorder="1" applyAlignment="1" applyProtection="1">
      <alignment horizontal="right"/>
      <protection locked="0"/>
    </xf>
    <xf numFmtId="3" fontId="13" fillId="34" borderId="31" xfId="33" applyNumberFormat="1" applyFont="1" applyFill="1" applyBorder="1" applyAlignment="1" applyProtection="1">
      <alignment horizontal="right"/>
      <protection locked="0"/>
    </xf>
    <xf numFmtId="3" fontId="13" fillId="34" borderId="24" xfId="33" applyNumberFormat="1" applyFont="1" applyFill="1" applyBorder="1" applyAlignment="1" applyProtection="1">
      <alignment horizontal="right"/>
      <protection locked="0"/>
    </xf>
    <xf numFmtId="14" fontId="5" fillId="39" borderId="13" xfId="33" applyNumberFormat="1" applyFont="1" applyFill="1" applyBorder="1" applyAlignment="1" applyProtection="1">
      <alignment horizontal="right"/>
      <protection/>
    </xf>
    <xf numFmtId="14" fontId="5" fillId="18" borderId="23" xfId="33" applyNumberFormat="1" applyFont="1" applyFill="1" applyBorder="1" applyAlignment="1" applyProtection="1">
      <alignment horizontal="right"/>
      <protection/>
    </xf>
    <xf numFmtId="0" fontId="14" fillId="0" borderId="61" xfId="33" applyFont="1" applyBorder="1" applyProtection="1">
      <alignment/>
      <protection/>
    </xf>
    <xf numFmtId="0" fontId="14" fillId="0" borderId="64" xfId="33" applyFont="1" applyBorder="1" applyProtection="1">
      <alignment/>
      <protection/>
    </xf>
    <xf numFmtId="0" fontId="14" fillId="0" borderId="83" xfId="33" applyFont="1" applyBorder="1" applyProtection="1">
      <alignment/>
      <protection/>
    </xf>
    <xf numFmtId="0" fontId="14" fillId="0" borderId="62" xfId="33" applyFont="1" applyBorder="1" applyAlignment="1" applyProtection="1">
      <alignment horizontal="center"/>
      <protection/>
    </xf>
    <xf numFmtId="0" fontId="14" fillId="0" borderId="65" xfId="33" applyFont="1" applyBorder="1" applyAlignment="1" applyProtection="1">
      <alignment horizontal="center"/>
      <protection/>
    </xf>
    <xf numFmtId="0" fontId="14" fillId="0" borderId="84" xfId="33" applyFont="1" applyBorder="1" applyAlignment="1" applyProtection="1">
      <alignment horizontal="center"/>
      <protection/>
    </xf>
    <xf numFmtId="0" fontId="0" fillId="10" borderId="74" xfId="33" applyFont="1" applyFill="1" applyBorder="1" applyProtection="1">
      <alignment/>
      <protection locked="0"/>
    </xf>
    <xf numFmtId="0" fontId="0" fillId="10" borderId="75" xfId="33" applyFont="1" applyFill="1" applyBorder="1" applyProtection="1">
      <alignment/>
      <protection locked="0"/>
    </xf>
    <xf numFmtId="0" fontId="0" fillId="10" borderId="85" xfId="33" applyFont="1" applyFill="1" applyBorder="1" applyProtection="1">
      <alignment/>
      <protection locked="0"/>
    </xf>
    <xf numFmtId="0" fontId="6" fillId="18" borderId="34" xfId="50" applyFont="1" applyFill="1" applyBorder="1" applyAlignment="1" applyProtection="1">
      <alignment/>
      <protection/>
    </xf>
    <xf numFmtId="0" fontId="0" fillId="18" borderId="35" xfId="33" applyFont="1" applyFill="1" applyBorder="1" applyProtection="1">
      <alignment/>
      <protection/>
    </xf>
    <xf numFmtId="0" fontId="4" fillId="18" borderId="36" xfId="50" applyFont="1" applyFill="1" applyBorder="1" applyProtection="1">
      <alignment/>
      <protection/>
    </xf>
    <xf numFmtId="0" fontId="5" fillId="18" borderId="41" xfId="33" applyFont="1" applyFill="1" applyBorder="1" applyAlignment="1" applyProtection="1">
      <alignment horizontal="center" vertical="center" wrapText="1"/>
      <protection/>
    </xf>
    <xf numFmtId="0" fontId="5" fillId="18" borderId="23" xfId="33" applyFont="1" applyFill="1" applyBorder="1" applyAlignment="1" applyProtection="1">
      <alignment horizontal="center" vertical="center" wrapText="1"/>
      <protection/>
    </xf>
    <xf numFmtId="3" fontId="8" fillId="18" borderId="10" xfId="33" applyNumberFormat="1" applyFont="1" applyFill="1" applyBorder="1" applyAlignment="1" applyProtection="1">
      <alignment horizontal="center"/>
      <protection/>
    </xf>
    <xf numFmtId="3" fontId="8" fillId="18" borderId="86" xfId="33" applyNumberFormat="1" applyFont="1" applyFill="1" applyBorder="1" applyAlignment="1" applyProtection="1">
      <alignment horizontal="center"/>
      <protection/>
    </xf>
    <xf numFmtId="14" fontId="5" fillId="18" borderId="27" xfId="33" applyNumberFormat="1" applyFont="1" applyFill="1" applyBorder="1" applyAlignment="1" applyProtection="1">
      <alignment horizontal="center"/>
      <protection/>
    </xf>
    <xf numFmtId="14" fontId="5" fillId="18" borderId="28" xfId="33" applyNumberFormat="1" applyFont="1" applyFill="1" applyBorder="1" applyAlignment="1" applyProtection="1">
      <alignment horizontal="center"/>
      <protection/>
    </xf>
    <xf numFmtId="0" fontId="14" fillId="10" borderId="62" xfId="33" applyFont="1" applyFill="1" applyBorder="1" applyAlignment="1" applyProtection="1">
      <alignment horizontal="center"/>
      <protection locked="0"/>
    </xf>
    <xf numFmtId="14" fontId="5" fillId="12" borderId="48" xfId="33" applyNumberFormat="1" applyFont="1" applyFill="1" applyBorder="1" applyAlignment="1" applyProtection="1">
      <alignment horizontal="center"/>
      <protection/>
    </xf>
    <xf numFmtId="14" fontId="5" fillId="12" borderId="43" xfId="33" applyNumberFormat="1" applyFont="1" applyFill="1" applyBorder="1" applyAlignment="1" applyProtection="1">
      <alignment horizontal="center"/>
      <protection/>
    </xf>
    <xf numFmtId="14" fontId="5" fillId="12" borderId="87" xfId="33" applyNumberFormat="1" applyFont="1" applyFill="1" applyBorder="1" applyAlignment="1" applyProtection="1">
      <alignment horizontal="center"/>
      <protection/>
    </xf>
    <xf numFmtId="14" fontId="5" fillId="12" borderId="10" xfId="33" applyNumberFormat="1" applyFont="1" applyFill="1" applyBorder="1" applyAlignment="1" applyProtection="1">
      <alignment horizontal="center"/>
      <protection/>
    </xf>
    <xf numFmtId="14" fontId="5" fillId="12" borderId="11" xfId="33" applyNumberFormat="1" applyFont="1" applyFill="1" applyBorder="1" applyAlignment="1" applyProtection="1">
      <alignment horizontal="center"/>
      <protection/>
    </xf>
    <xf numFmtId="14" fontId="5" fillId="12" borderId="88" xfId="33" applyNumberFormat="1" applyFont="1" applyFill="1" applyBorder="1" applyAlignment="1" applyProtection="1">
      <alignment horizontal="center"/>
      <protection/>
    </xf>
    <xf numFmtId="0" fontId="11" fillId="10" borderId="89" xfId="38" applyFill="1" applyBorder="1" applyAlignment="1" applyProtection="1">
      <alignment horizontal="center" vertical="center"/>
      <protection locked="0"/>
    </xf>
    <xf numFmtId="0" fontId="11" fillId="10" borderId="90" xfId="38" applyFill="1" applyBorder="1" applyAlignment="1" applyProtection="1">
      <alignment horizontal="center" vertical="center"/>
      <protection locked="0"/>
    </xf>
    <xf numFmtId="0" fontId="11" fillId="10" borderId="91" xfId="38" applyFill="1" applyBorder="1" applyAlignment="1" applyProtection="1">
      <alignment horizontal="center" vertical="center"/>
      <protection locked="0"/>
    </xf>
    <xf numFmtId="3" fontId="8" fillId="18" borderId="92" xfId="33" applyNumberFormat="1" applyFont="1" applyFill="1" applyBorder="1" applyAlignment="1" applyProtection="1">
      <alignment horizontal="center"/>
      <protection/>
    </xf>
    <xf numFmtId="3" fontId="8" fillId="18" borderId="11" xfId="33" applyNumberFormat="1" applyFont="1" applyFill="1" applyBorder="1" applyAlignment="1" applyProtection="1">
      <alignment horizontal="center"/>
      <protection/>
    </xf>
    <xf numFmtId="14" fontId="5" fillId="12" borderId="93" xfId="33" applyNumberFormat="1" applyFont="1" applyFill="1" applyBorder="1" applyAlignment="1" applyProtection="1">
      <alignment horizontal="center"/>
      <protection/>
    </xf>
    <xf numFmtId="14" fontId="5" fillId="12" borderId="44" xfId="33" applyNumberFormat="1" applyFont="1" applyFill="1" applyBorder="1" applyAlignment="1" applyProtection="1">
      <alignment horizontal="center"/>
      <protection/>
    </xf>
    <xf numFmtId="14" fontId="5" fillId="12" borderId="92" xfId="33" applyNumberFormat="1" applyFont="1" applyFill="1" applyBorder="1" applyAlignment="1" applyProtection="1">
      <alignment horizontal="center"/>
      <protection/>
    </xf>
    <xf numFmtId="14" fontId="5" fillId="12" borderId="12" xfId="33" applyNumberFormat="1" applyFont="1" applyFill="1" applyBorder="1" applyAlignment="1" applyProtection="1">
      <alignment horizontal="center"/>
      <protection/>
    </xf>
    <xf numFmtId="0" fontId="5" fillId="18" borderId="30" xfId="33" applyFont="1" applyFill="1" applyBorder="1" applyAlignment="1" applyProtection="1">
      <alignment horizontal="center" vertical="center" wrapText="1"/>
      <protection/>
    </xf>
    <xf numFmtId="0" fontId="5" fillId="18" borderId="24" xfId="33" applyFont="1" applyFill="1" applyBorder="1" applyAlignment="1" applyProtection="1">
      <alignment horizontal="center" vertical="center" wrapText="1"/>
      <protection/>
    </xf>
    <xf numFmtId="0" fontId="14" fillId="10" borderId="65" xfId="33" applyFont="1" applyFill="1" applyBorder="1" applyAlignment="1" applyProtection="1">
      <alignment horizontal="center"/>
      <protection locked="0"/>
    </xf>
    <xf numFmtId="0" fontId="14" fillId="10" borderId="84" xfId="33" applyFont="1" applyFill="1" applyBorder="1" applyAlignment="1" applyProtection="1">
      <alignment horizontal="center"/>
      <protection locked="0"/>
    </xf>
    <xf numFmtId="3" fontId="66" fillId="18" borderId="21" xfId="33" applyNumberFormat="1" applyFont="1" applyFill="1" applyBorder="1" applyAlignment="1" applyProtection="1">
      <alignment horizontal="center"/>
      <protection/>
    </xf>
    <xf numFmtId="3" fontId="66" fillId="18" borderId="0" xfId="33" applyNumberFormat="1" applyFont="1" applyFill="1" applyBorder="1" applyAlignment="1" applyProtection="1">
      <alignment horizontal="center"/>
      <protection/>
    </xf>
    <xf numFmtId="3" fontId="66" fillId="18" borderId="41" xfId="33" applyNumberFormat="1" applyFont="1" applyFill="1" applyBorder="1" applyAlignment="1" applyProtection="1">
      <alignment horizontal="center"/>
      <protection/>
    </xf>
    <xf numFmtId="0" fontId="24" fillId="33" borderId="34" xfId="33" applyFont="1" applyFill="1" applyBorder="1" applyAlignment="1" applyProtection="1">
      <alignment horizontal="center" vertical="center"/>
      <protection/>
    </xf>
    <xf numFmtId="0" fontId="24" fillId="33" borderId="35" xfId="33" applyFont="1" applyFill="1" applyBorder="1" applyAlignment="1" applyProtection="1">
      <alignment horizontal="center" vertical="center"/>
      <protection/>
    </xf>
    <xf numFmtId="0" fontId="24" fillId="33" borderId="13" xfId="33" applyFont="1" applyFill="1" applyBorder="1" applyAlignment="1" applyProtection="1">
      <alignment horizontal="center" vertical="center"/>
      <protection/>
    </xf>
    <xf numFmtId="0" fontId="24" fillId="33" borderId="21" xfId="33" applyFont="1" applyFill="1" applyBorder="1" applyAlignment="1" applyProtection="1">
      <alignment horizontal="center" vertical="center"/>
      <protection/>
    </xf>
    <xf numFmtId="0" fontId="24" fillId="33" borderId="0" xfId="33" applyFont="1" applyFill="1" applyBorder="1" applyAlignment="1" applyProtection="1">
      <alignment horizontal="center" vertical="center"/>
      <protection/>
    </xf>
    <xf numFmtId="0" fontId="24" fillId="33" borderId="41" xfId="33" applyFont="1" applyFill="1" applyBorder="1" applyAlignment="1" applyProtection="1">
      <alignment horizontal="center" vertical="center"/>
      <protection/>
    </xf>
    <xf numFmtId="0" fontId="24" fillId="33" borderId="36" xfId="33" applyFont="1" applyFill="1" applyBorder="1" applyAlignment="1" applyProtection="1">
      <alignment horizontal="center" vertical="center"/>
      <protection/>
    </xf>
    <xf numFmtId="0" fontId="24" fillId="33" borderId="22" xfId="33" applyFont="1" applyFill="1" applyBorder="1" applyAlignment="1" applyProtection="1">
      <alignment horizontal="center" vertical="center"/>
      <protection/>
    </xf>
    <xf numFmtId="0" fontId="24" fillId="33" borderId="23" xfId="33" applyFont="1" applyFill="1" applyBorder="1" applyAlignment="1" applyProtection="1">
      <alignment horizontal="center" vertical="center"/>
      <protection/>
    </xf>
    <xf numFmtId="0" fontId="67" fillId="18" borderId="22" xfId="33" applyFont="1" applyFill="1" applyBorder="1" applyAlignment="1" applyProtection="1">
      <alignment horizontal="center" vertical="center"/>
      <protection/>
    </xf>
    <xf numFmtId="0" fontId="67" fillId="18" borderId="23" xfId="33" applyFont="1" applyFill="1" applyBorder="1" applyAlignment="1" applyProtection="1">
      <alignment horizontal="center" vertical="center"/>
      <protection/>
    </xf>
    <xf numFmtId="0" fontId="21" fillId="10" borderId="89" xfId="33" applyFont="1" applyFill="1" applyBorder="1" applyAlignment="1" applyProtection="1">
      <alignment horizontal="center" vertical="center"/>
      <protection locked="0"/>
    </xf>
    <xf numFmtId="0" fontId="21" fillId="10" borderId="90" xfId="33" applyFont="1" applyFill="1" applyBorder="1" applyAlignment="1" applyProtection="1">
      <alignment horizontal="center" vertical="center"/>
      <protection locked="0"/>
    </xf>
    <xf numFmtId="0" fontId="21" fillId="10" borderId="91" xfId="33" applyFont="1" applyFill="1" applyBorder="1" applyAlignment="1" applyProtection="1">
      <alignment horizontal="center" vertical="center"/>
      <protection locked="0"/>
    </xf>
    <xf numFmtId="0" fontId="19" fillId="10" borderId="89" xfId="33" applyFont="1" applyFill="1" applyBorder="1" applyAlignment="1" applyProtection="1">
      <alignment horizontal="right" vertical="center"/>
      <protection locked="0"/>
    </xf>
    <xf numFmtId="0" fontId="20" fillId="10" borderId="90" xfId="33" applyFont="1" applyFill="1" applyBorder="1" applyAlignment="1" applyProtection="1">
      <alignment/>
      <protection locked="0"/>
    </xf>
    <xf numFmtId="0" fontId="20" fillId="10" borderId="91" xfId="33" applyFont="1" applyFill="1" applyBorder="1" applyAlignment="1" applyProtection="1">
      <alignment/>
      <protection locked="0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omma" xfId="34"/>
    <cellStyle name="Comma [0]" xfId="35"/>
    <cellStyle name="Celkem" xfId="36"/>
    <cellStyle name="Chybně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BIL_VYSP.XLS" xfId="49"/>
    <cellStyle name="normální_Klient_plán_PU_max_spojený" xfId="50"/>
    <cellStyle name="normální_REGIODATA_200605" xfId="51"/>
    <cellStyle name="normální_Sešit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0"/>
  <sheetViews>
    <sheetView tabSelected="1" zoomScale="80" zoomScaleNormal="80" zoomScalePageLayoutView="0" workbookViewId="0" topLeftCell="A232">
      <selection activeCell="M252" sqref="M252"/>
    </sheetView>
  </sheetViews>
  <sheetFormatPr defaultColWidth="9.140625" defaultRowHeight="12.75"/>
  <cols>
    <col min="1" max="1" width="2.140625" style="1" customWidth="1"/>
    <col min="2" max="2" width="8.57421875" style="1" customWidth="1"/>
    <col min="3" max="3" width="53.00390625" style="1" customWidth="1"/>
    <col min="4" max="4" width="26.57421875" style="1" customWidth="1"/>
    <col min="5" max="5" width="17.8515625" style="1" customWidth="1"/>
    <col min="6" max="6" width="10.8515625" style="1" customWidth="1"/>
    <col min="7" max="7" width="22.8515625" style="1" customWidth="1"/>
    <col min="8" max="12" width="13.7109375" style="1" customWidth="1"/>
    <col min="13" max="16" width="13.8515625" style="1" customWidth="1"/>
    <col min="17" max="16384" width="9.140625" style="1" customWidth="1"/>
  </cols>
  <sheetData>
    <row r="1" ht="7.5" customHeight="1" thickBot="1"/>
    <row r="2" spans="2:13" ht="12" customHeight="1">
      <c r="B2" s="286" t="s">
        <v>520</v>
      </c>
      <c r="C2" s="287"/>
      <c r="D2" s="287"/>
      <c r="E2" s="287"/>
      <c r="F2" s="287"/>
      <c r="G2" s="287"/>
      <c r="H2" s="287"/>
      <c r="I2" s="287"/>
      <c r="J2" s="288"/>
      <c r="K2" s="24"/>
      <c r="M2" s="24"/>
    </row>
    <row r="3" spans="2:13" ht="12" customHeight="1">
      <c r="B3" s="289"/>
      <c r="C3" s="290"/>
      <c r="D3" s="290"/>
      <c r="E3" s="290"/>
      <c r="F3" s="290"/>
      <c r="G3" s="290"/>
      <c r="H3" s="290"/>
      <c r="I3" s="290"/>
      <c r="J3" s="291"/>
      <c r="K3" s="24"/>
      <c r="M3" s="24"/>
    </row>
    <row r="4" spans="2:13" ht="12" customHeight="1" thickBot="1">
      <c r="B4" s="292"/>
      <c r="C4" s="293"/>
      <c r="D4" s="293"/>
      <c r="E4" s="293"/>
      <c r="F4" s="293"/>
      <c r="G4" s="293"/>
      <c r="H4" s="293"/>
      <c r="I4" s="293"/>
      <c r="J4" s="294"/>
      <c r="K4" s="24"/>
      <c r="L4" s="24"/>
      <c r="M4" s="24"/>
    </row>
    <row r="5" spans="2:13" ht="15.75" customHeight="1" thickBot="1">
      <c r="B5" s="36"/>
      <c r="C5" s="37"/>
      <c r="D5" s="222"/>
      <c r="E5" s="222"/>
      <c r="F5" s="222"/>
      <c r="G5" s="222"/>
      <c r="H5" s="222"/>
      <c r="I5" s="222"/>
      <c r="J5" s="223"/>
      <c r="K5" s="24"/>
      <c r="L5" s="24"/>
      <c r="M5" s="24"/>
    </row>
    <row r="6" spans="2:13" ht="19.5" customHeight="1" thickBot="1" thickTop="1">
      <c r="B6" s="36"/>
      <c r="C6" s="29" t="s">
        <v>527</v>
      </c>
      <c r="D6" s="297"/>
      <c r="E6" s="298"/>
      <c r="F6" s="298"/>
      <c r="G6" s="298"/>
      <c r="H6" s="299"/>
      <c r="I6" s="37"/>
      <c r="J6" s="224"/>
      <c r="K6" s="24"/>
      <c r="L6" s="24"/>
      <c r="M6" s="24"/>
    </row>
    <row r="7" spans="2:13" ht="19.5" customHeight="1" thickBot="1" thickTop="1">
      <c r="B7" s="36"/>
      <c r="C7" s="29" t="s">
        <v>532</v>
      </c>
      <c r="D7" s="156"/>
      <c r="E7" s="28"/>
      <c r="F7" s="29"/>
      <c r="G7" s="30"/>
      <c r="H7" s="30"/>
      <c r="I7" s="30"/>
      <c r="J7" s="225"/>
      <c r="K7" s="24"/>
      <c r="L7" s="24"/>
      <c r="M7" s="24"/>
    </row>
    <row r="8" spans="2:13" ht="19.5" customHeight="1" thickBot="1" thickTop="1">
      <c r="B8" s="36"/>
      <c r="C8" s="29" t="s">
        <v>521</v>
      </c>
      <c r="D8" s="297"/>
      <c r="E8" s="298"/>
      <c r="F8" s="298"/>
      <c r="G8" s="298"/>
      <c r="H8" s="299"/>
      <c r="I8" s="37"/>
      <c r="J8" s="224"/>
      <c r="K8" s="24"/>
      <c r="L8" s="24"/>
      <c r="M8" s="24"/>
    </row>
    <row r="9" spans="2:13" ht="19.5" customHeight="1" thickBot="1" thickTop="1">
      <c r="B9" s="36"/>
      <c r="C9" s="29" t="s">
        <v>522</v>
      </c>
      <c r="D9" s="156"/>
      <c r="E9" s="28"/>
      <c r="F9" s="29"/>
      <c r="G9" s="30"/>
      <c r="H9" s="30"/>
      <c r="I9" s="30"/>
      <c r="J9" s="225"/>
      <c r="K9" s="24"/>
      <c r="L9" s="24"/>
      <c r="M9" s="24"/>
    </row>
    <row r="10" spans="2:13" ht="19.5" customHeight="1" thickBot="1" thickTop="1">
      <c r="B10" s="36"/>
      <c r="C10" s="29" t="s">
        <v>523</v>
      </c>
      <c r="D10" s="156"/>
      <c r="E10" s="26"/>
      <c r="F10" s="31"/>
      <c r="G10" s="30"/>
      <c r="H10" s="30"/>
      <c r="I10" s="30"/>
      <c r="J10" s="225"/>
      <c r="K10" s="24"/>
      <c r="L10" s="24"/>
      <c r="M10" s="24"/>
    </row>
    <row r="11" spans="2:13" ht="19.5" customHeight="1" thickBot="1" thickTop="1">
      <c r="B11" s="36"/>
      <c r="C11" s="29" t="s">
        <v>524</v>
      </c>
      <c r="D11" s="297"/>
      <c r="E11" s="298"/>
      <c r="F11" s="298"/>
      <c r="G11" s="298"/>
      <c r="H11" s="299"/>
      <c r="I11" s="37"/>
      <c r="J11" s="224"/>
      <c r="K11" s="24"/>
      <c r="L11" s="24"/>
      <c r="M11" s="24"/>
    </row>
    <row r="12" spans="2:13" ht="19.5" customHeight="1" thickBot="1" thickTop="1">
      <c r="B12" s="36"/>
      <c r="C12" s="29" t="s">
        <v>525</v>
      </c>
      <c r="D12" s="154" t="str">
        <f>INDEX(ciselnik!I1:I92,ciselnik!L1,1)</f>
        <v>CZ0208</v>
      </c>
      <c r="E12" s="33"/>
      <c r="F12" s="33"/>
      <c r="G12" s="33"/>
      <c r="H12" s="33"/>
      <c r="I12" s="33"/>
      <c r="J12" s="226"/>
      <c r="K12" s="24"/>
      <c r="L12" s="24"/>
      <c r="M12" s="24"/>
    </row>
    <row r="13" spans="2:13" ht="27.75" customHeight="1" thickBot="1" thickTop="1">
      <c r="B13" s="36"/>
      <c r="C13" s="136" t="s">
        <v>586</v>
      </c>
      <c r="D13" s="137"/>
      <c r="E13" s="33"/>
      <c r="F13" s="33"/>
      <c r="G13" s="33"/>
      <c r="H13" s="33"/>
      <c r="I13" s="33"/>
      <c r="J13" s="226"/>
      <c r="K13" s="24"/>
      <c r="L13" s="24"/>
      <c r="M13" s="24"/>
    </row>
    <row r="14" spans="2:13" ht="19.5" customHeight="1" thickBot="1" thickTop="1">
      <c r="B14" s="36"/>
      <c r="C14" s="29" t="s">
        <v>528</v>
      </c>
      <c r="D14" s="270"/>
      <c r="E14" s="271"/>
      <c r="F14" s="271"/>
      <c r="G14" s="271"/>
      <c r="H14" s="272"/>
      <c r="I14" s="37"/>
      <c r="J14" s="224"/>
      <c r="K14" s="24"/>
      <c r="L14" s="24"/>
      <c r="M14" s="24"/>
    </row>
    <row r="15" spans="2:13" ht="19.5" customHeight="1" thickBot="1" thickTop="1">
      <c r="B15" s="36"/>
      <c r="C15" s="29" t="s">
        <v>526</v>
      </c>
      <c r="D15" s="157">
        <v>41949</v>
      </c>
      <c r="E15" s="33"/>
      <c r="F15" s="33"/>
      <c r="G15" s="33"/>
      <c r="H15" s="33"/>
      <c r="I15" s="33"/>
      <c r="J15" s="226"/>
      <c r="K15" s="24"/>
      <c r="L15" s="24"/>
      <c r="M15" s="24"/>
    </row>
    <row r="16" spans="2:13" ht="19.5" customHeight="1" thickTop="1">
      <c r="B16" s="36"/>
      <c r="C16" s="29"/>
      <c r="D16" s="33"/>
      <c r="E16" s="33"/>
      <c r="F16" s="33"/>
      <c r="G16" s="33"/>
      <c r="H16" s="33"/>
      <c r="I16" s="33"/>
      <c r="J16" s="226"/>
      <c r="K16" s="24"/>
      <c r="L16" s="24"/>
      <c r="M16" s="24"/>
    </row>
    <row r="17" spans="2:13" ht="15.75" customHeight="1">
      <c r="B17" s="36"/>
      <c r="C17" s="38" t="s">
        <v>778</v>
      </c>
      <c r="D17" s="39"/>
      <c r="E17" s="37"/>
      <c r="F17" s="37"/>
      <c r="G17" s="37"/>
      <c r="H17" s="37"/>
      <c r="I17" s="37"/>
      <c r="J17" s="224"/>
      <c r="K17" s="24"/>
      <c r="L17" s="24"/>
      <c r="M17" s="24"/>
    </row>
    <row r="18" spans="2:13" ht="15.75" customHeight="1" thickBot="1">
      <c r="B18" s="36"/>
      <c r="C18" s="38" t="s">
        <v>529</v>
      </c>
      <c r="D18" s="227"/>
      <c r="E18" s="227"/>
      <c r="F18" s="295" t="s">
        <v>531</v>
      </c>
      <c r="G18" s="295"/>
      <c r="H18" s="295"/>
      <c r="I18" s="295"/>
      <c r="J18" s="296"/>
      <c r="K18" s="24"/>
      <c r="L18" s="24"/>
      <c r="M18" s="24"/>
    </row>
    <row r="19" spans="2:10" s="2" customFormat="1" ht="26.25" customHeight="1">
      <c r="B19" s="69"/>
      <c r="C19" s="80" t="s">
        <v>248</v>
      </c>
      <c r="D19" s="102"/>
      <c r="E19" s="103"/>
      <c r="F19" s="257" t="s">
        <v>249</v>
      </c>
      <c r="G19" s="71"/>
      <c r="H19" s="283" t="s">
        <v>530</v>
      </c>
      <c r="I19" s="284"/>
      <c r="J19" s="285"/>
    </row>
    <row r="20" spans="2:10" s="2" customFormat="1" ht="19.5" customHeight="1" thickBot="1">
      <c r="B20" s="70"/>
      <c r="C20" s="78"/>
      <c r="D20" s="40"/>
      <c r="E20" s="74"/>
      <c r="F20" s="258"/>
      <c r="G20" s="165" t="s">
        <v>251</v>
      </c>
      <c r="H20" s="115">
        <v>40908</v>
      </c>
      <c r="I20" s="115">
        <v>41274</v>
      </c>
      <c r="J20" s="198">
        <v>41639</v>
      </c>
    </row>
    <row r="21" spans="2:10" s="3" customFormat="1" ht="19.5" customHeight="1" thickBot="1">
      <c r="B21" s="70"/>
      <c r="C21" s="44" t="s">
        <v>252</v>
      </c>
      <c r="D21" s="45"/>
      <c r="E21" s="46"/>
      <c r="F21" s="47"/>
      <c r="G21" s="79" t="s">
        <v>250</v>
      </c>
      <c r="H21" s="48">
        <f>+H106-H157</f>
        <v>0</v>
      </c>
      <c r="I21" s="48">
        <f>+I106-I157</f>
        <v>0</v>
      </c>
      <c r="J21" s="199">
        <f>+J106-J157</f>
        <v>0</v>
      </c>
    </row>
    <row r="22" spans="2:10" ht="15">
      <c r="B22" s="49" t="s">
        <v>0</v>
      </c>
      <c r="C22" s="50" t="s">
        <v>1</v>
      </c>
      <c r="D22" s="51"/>
      <c r="E22" s="52"/>
      <c r="F22" s="53" t="s">
        <v>312</v>
      </c>
      <c r="G22" s="54" t="s">
        <v>517</v>
      </c>
      <c r="H22" s="55">
        <f>H23+H31+H42+H50</f>
        <v>0</v>
      </c>
      <c r="I22" s="55">
        <f>I23+I31+I42+I50</f>
        <v>0</v>
      </c>
      <c r="J22" s="200">
        <f>J23+J31+J42+J50</f>
        <v>0</v>
      </c>
    </row>
    <row r="23" spans="1:10" ht="15">
      <c r="A23" s="12"/>
      <c r="B23" s="56" t="s">
        <v>2</v>
      </c>
      <c r="C23" s="57" t="s">
        <v>3</v>
      </c>
      <c r="D23" s="58"/>
      <c r="E23" s="59"/>
      <c r="F23" s="59" t="s">
        <v>313</v>
      </c>
      <c r="G23" s="60" t="s">
        <v>478</v>
      </c>
      <c r="H23" s="61">
        <f>SUM(H24:H30)</f>
        <v>0</v>
      </c>
      <c r="I23" s="61">
        <f>SUM(I24:I30)</f>
        <v>0</v>
      </c>
      <c r="J23" s="201">
        <f>SUM(J24:J30)</f>
        <v>0</v>
      </c>
    </row>
    <row r="24" spans="2:10" ht="15">
      <c r="B24" s="13" t="s">
        <v>13</v>
      </c>
      <c r="C24" s="14" t="s">
        <v>4</v>
      </c>
      <c r="D24" s="15"/>
      <c r="E24" s="16"/>
      <c r="F24" s="17" t="s">
        <v>257</v>
      </c>
      <c r="G24" s="18"/>
      <c r="H24" s="67"/>
      <c r="I24" s="67"/>
      <c r="J24" s="202"/>
    </row>
    <row r="25" spans="2:10" ht="15">
      <c r="B25" s="13" t="s">
        <v>14</v>
      </c>
      <c r="C25" s="14" t="s">
        <v>5</v>
      </c>
      <c r="D25" s="15"/>
      <c r="E25" s="16"/>
      <c r="F25" s="17" t="s">
        <v>258</v>
      </c>
      <c r="G25" s="18"/>
      <c r="H25" s="67"/>
      <c r="I25" s="67"/>
      <c r="J25" s="202"/>
    </row>
    <row r="26" spans="2:10" ht="15">
      <c r="B26" s="13" t="s">
        <v>15</v>
      </c>
      <c r="C26" s="14" t="s">
        <v>6</v>
      </c>
      <c r="D26" s="15"/>
      <c r="E26" s="16"/>
      <c r="F26" s="17" t="s">
        <v>259</v>
      </c>
      <c r="G26" s="18"/>
      <c r="H26" s="67"/>
      <c r="I26" s="67"/>
      <c r="J26" s="202"/>
    </row>
    <row r="27" spans="2:10" ht="15">
      <c r="B27" s="13" t="s">
        <v>16</v>
      </c>
      <c r="C27" s="14" t="s">
        <v>7</v>
      </c>
      <c r="D27" s="15"/>
      <c r="E27" s="16"/>
      <c r="F27" s="17" t="s">
        <v>260</v>
      </c>
      <c r="G27" s="18"/>
      <c r="H27" s="67"/>
      <c r="I27" s="67"/>
      <c r="J27" s="202"/>
    </row>
    <row r="28" spans="2:10" ht="15">
      <c r="B28" s="13" t="s">
        <v>17</v>
      </c>
      <c r="C28" s="14" t="s">
        <v>8</v>
      </c>
      <c r="D28" s="15"/>
      <c r="E28" s="16"/>
      <c r="F28" s="17" t="s">
        <v>261</v>
      </c>
      <c r="G28" s="18"/>
      <c r="H28" s="67"/>
      <c r="I28" s="67"/>
      <c r="J28" s="202"/>
    </row>
    <row r="29" spans="2:10" ht="15">
      <c r="B29" s="13" t="s">
        <v>18</v>
      </c>
      <c r="C29" s="14" t="s">
        <v>9</v>
      </c>
      <c r="D29" s="15"/>
      <c r="E29" s="16"/>
      <c r="F29" s="17" t="s">
        <v>262</v>
      </c>
      <c r="G29" s="18"/>
      <c r="H29" s="67"/>
      <c r="I29" s="67"/>
      <c r="J29" s="202"/>
    </row>
    <row r="30" spans="2:10" ht="15">
      <c r="B30" s="13" t="s">
        <v>19</v>
      </c>
      <c r="C30" s="14" t="s">
        <v>10</v>
      </c>
      <c r="D30" s="15"/>
      <c r="E30" s="16"/>
      <c r="F30" s="17" t="s">
        <v>263</v>
      </c>
      <c r="G30" s="18"/>
      <c r="H30" s="67"/>
      <c r="I30" s="67"/>
      <c r="J30" s="202"/>
    </row>
    <row r="31" spans="2:10" ht="15">
      <c r="B31" s="62" t="s">
        <v>11</v>
      </c>
      <c r="C31" s="63" t="s">
        <v>12</v>
      </c>
      <c r="D31" s="64"/>
      <c r="E31" s="65"/>
      <c r="F31" s="59" t="s">
        <v>264</v>
      </c>
      <c r="G31" s="60" t="s">
        <v>479</v>
      </c>
      <c r="H31" s="66">
        <f>SUM(H32:H41)</f>
        <v>0</v>
      </c>
      <c r="I31" s="66">
        <f>SUM(I32:I41)</f>
        <v>0</v>
      </c>
      <c r="J31" s="203">
        <f>SUM(J32:J41)</f>
        <v>0</v>
      </c>
    </row>
    <row r="32" spans="2:10" ht="15">
      <c r="B32" s="13" t="s">
        <v>13</v>
      </c>
      <c r="C32" s="14" t="s">
        <v>23</v>
      </c>
      <c r="D32" s="15"/>
      <c r="E32" s="16"/>
      <c r="F32" s="17" t="s">
        <v>265</v>
      </c>
      <c r="G32" s="18"/>
      <c r="H32" s="68"/>
      <c r="I32" s="68"/>
      <c r="J32" s="204"/>
    </row>
    <row r="33" spans="2:10" ht="15">
      <c r="B33" s="13" t="s">
        <v>14</v>
      </c>
      <c r="C33" s="14" t="s">
        <v>24</v>
      </c>
      <c r="D33" s="15"/>
      <c r="E33" s="16"/>
      <c r="F33" s="17" t="s">
        <v>266</v>
      </c>
      <c r="G33" s="18"/>
      <c r="H33" s="67"/>
      <c r="I33" s="67"/>
      <c r="J33" s="202"/>
    </row>
    <row r="34" spans="2:10" ht="15">
      <c r="B34" s="13" t="s">
        <v>15</v>
      </c>
      <c r="C34" s="14" t="s">
        <v>25</v>
      </c>
      <c r="D34" s="15"/>
      <c r="E34" s="16"/>
      <c r="F34" s="17" t="s">
        <v>267</v>
      </c>
      <c r="G34" s="18"/>
      <c r="H34" s="67"/>
      <c r="I34" s="67"/>
      <c r="J34" s="202"/>
    </row>
    <row r="35" spans="2:10" ht="15">
      <c r="B35" s="13" t="s">
        <v>16</v>
      </c>
      <c r="C35" s="14" t="s">
        <v>26</v>
      </c>
      <c r="D35" s="15"/>
      <c r="E35" s="16"/>
      <c r="F35" s="17" t="s">
        <v>268</v>
      </c>
      <c r="G35" s="18"/>
      <c r="H35" s="67"/>
      <c r="I35" s="67"/>
      <c r="J35" s="202"/>
    </row>
    <row r="36" spans="2:10" ht="15">
      <c r="B36" s="13" t="s">
        <v>17</v>
      </c>
      <c r="C36" s="14" t="s">
        <v>27</v>
      </c>
      <c r="D36" s="15"/>
      <c r="E36" s="16"/>
      <c r="F36" s="17" t="s">
        <v>269</v>
      </c>
      <c r="G36" s="18"/>
      <c r="H36" s="67"/>
      <c r="I36" s="67"/>
      <c r="J36" s="202"/>
    </row>
    <row r="37" spans="2:10" ht="15">
      <c r="B37" s="13" t="s">
        <v>18</v>
      </c>
      <c r="C37" s="14" t="s">
        <v>28</v>
      </c>
      <c r="D37" s="15"/>
      <c r="E37" s="16"/>
      <c r="F37" s="17" t="s">
        <v>270</v>
      </c>
      <c r="G37" s="18"/>
      <c r="H37" s="67"/>
      <c r="I37" s="67"/>
      <c r="J37" s="202"/>
    </row>
    <row r="38" spans="2:10" ht="15">
      <c r="B38" s="13" t="s">
        <v>19</v>
      </c>
      <c r="C38" s="14" t="s">
        <v>29</v>
      </c>
      <c r="D38" s="15"/>
      <c r="E38" s="16"/>
      <c r="F38" s="17" t="s">
        <v>271</v>
      </c>
      <c r="G38" s="18"/>
      <c r="H38" s="67"/>
      <c r="I38" s="67"/>
      <c r="J38" s="202"/>
    </row>
    <row r="39" spans="2:10" ht="15">
      <c r="B39" s="13" t="s">
        <v>20</v>
      </c>
      <c r="C39" s="14" t="s">
        <v>30</v>
      </c>
      <c r="D39" s="15"/>
      <c r="E39" s="16"/>
      <c r="F39" s="17" t="s">
        <v>272</v>
      </c>
      <c r="G39" s="18"/>
      <c r="H39" s="67"/>
      <c r="I39" s="67"/>
      <c r="J39" s="202"/>
    </row>
    <row r="40" spans="2:10" ht="15">
      <c r="B40" s="13" t="s">
        <v>21</v>
      </c>
      <c r="C40" s="14" t="s">
        <v>31</v>
      </c>
      <c r="D40" s="15"/>
      <c r="E40" s="16"/>
      <c r="F40" s="17" t="s">
        <v>273</v>
      </c>
      <c r="G40" s="18"/>
      <c r="H40" s="67"/>
      <c r="I40" s="67"/>
      <c r="J40" s="202"/>
    </row>
    <row r="41" spans="2:10" ht="15">
      <c r="B41" s="13" t="s">
        <v>22</v>
      </c>
      <c r="C41" s="14" t="s">
        <v>32</v>
      </c>
      <c r="D41" s="15"/>
      <c r="E41" s="16"/>
      <c r="F41" s="17" t="s">
        <v>274</v>
      </c>
      <c r="G41" s="18"/>
      <c r="H41" s="67"/>
      <c r="I41" s="67"/>
      <c r="J41" s="202"/>
    </row>
    <row r="42" spans="2:10" ht="15">
      <c r="B42" s="62" t="s">
        <v>33</v>
      </c>
      <c r="C42" s="63" t="s">
        <v>34</v>
      </c>
      <c r="D42" s="64"/>
      <c r="E42" s="65"/>
      <c r="F42" s="59" t="s">
        <v>275</v>
      </c>
      <c r="G42" s="60" t="s">
        <v>480</v>
      </c>
      <c r="H42" s="66">
        <f>SUM(H43:H49)</f>
        <v>0</v>
      </c>
      <c r="I42" s="66">
        <f>SUM(I43:I49)</f>
        <v>0</v>
      </c>
      <c r="J42" s="203">
        <f>SUM(J43:J49)</f>
        <v>0</v>
      </c>
    </row>
    <row r="43" spans="2:10" ht="15">
      <c r="B43" s="13" t="s">
        <v>13</v>
      </c>
      <c r="C43" s="14" t="s">
        <v>36</v>
      </c>
      <c r="D43" s="15"/>
      <c r="E43" s="16"/>
      <c r="F43" s="17" t="s">
        <v>276</v>
      </c>
      <c r="G43" s="18"/>
      <c r="H43" s="68"/>
      <c r="I43" s="68"/>
      <c r="J43" s="204"/>
    </row>
    <row r="44" spans="2:10" ht="15">
      <c r="B44" s="13" t="s">
        <v>14</v>
      </c>
      <c r="C44" s="14" t="s">
        <v>37</v>
      </c>
      <c r="D44" s="15"/>
      <c r="E44" s="16"/>
      <c r="F44" s="17" t="s">
        <v>277</v>
      </c>
      <c r="G44" s="18"/>
      <c r="H44" s="68"/>
      <c r="I44" s="68"/>
      <c r="J44" s="204"/>
    </row>
    <row r="45" spans="2:10" ht="15">
      <c r="B45" s="13" t="s">
        <v>15</v>
      </c>
      <c r="C45" s="14" t="s">
        <v>38</v>
      </c>
      <c r="D45" s="15"/>
      <c r="E45" s="16"/>
      <c r="F45" s="17" t="s">
        <v>278</v>
      </c>
      <c r="G45" s="18"/>
      <c r="H45" s="68"/>
      <c r="I45" s="68"/>
      <c r="J45" s="202"/>
    </row>
    <row r="46" spans="2:10" ht="15">
      <c r="B46" s="13" t="s">
        <v>16</v>
      </c>
      <c r="C46" s="14" t="s">
        <v>39</v>
      </c>
      <c r="D46" s="15"/>
      <c r="E46" s="16"/>
      <c r="F46" s="17" t="s">
        <v>279</v>
      </c>
      <c r="G46" s="18"/>
      <c r="H46" s="68"/>
      <c r="I46" s="68"/>
      <c r="J46" s="202"/>
    </row>
    <row r="47" spans="2:10" ht="15">
      <c r="B47" s="13" t="s">
        <v>17</v>
      </c>
      <c r="C47" s="14" t="s">
        <v>40</v>
      </c>
      <c r="D47" s="15"/>
      <c r="E47" s="16"/>
      <c r="F47" s="17" t="s">
        <v>280</v>
      </c>
      <c r="G47" s="18"/>
      <c r="H47" s="68"/>
      <c r="I47" s="68"/>
      <c r="J47" s="202"/>
    </row>
    <row r="48" spans="2:10" ht="15">
      <c r="B48" s="13" t="s">
        <v>18</v>
      </c>
      <c r="C48" s="14" t="s">
        <v>41</v>
      </c>
      <c r="D48" s="15"/>
      <c r="E48" s="16"/>
      <c r="F48" s="17" t="s">
        <v>281</v>
      </c>
      <c r="G48" s="18"/>
      <c r="H48" s="68"/>
      <c r="I48" s="68"/>
      <c r="J48" s="202"/>
    </row>
    <row r="49" spans="2:10" ht="15">
      <c r="B49" s="13" t="s">
        <v>19</v>
      </c>
      <c r="C49" s="14" t="s">
        <v>42</v>
      </c>
      <c r="D49" s="15"/>
      <c r="E49" s="16"/>
      <c r="F49" s="17" t="s">
        <v>282</v>
      </c>
      <c r="G49" s="18"/>
      <c r="H49" s="68"/>
      <c r="I49" s="68"/>
      <c r="J49" s="202"/>
    </row>
    <row r="50" spans="2:10" ht="15">
      <c r="B50" s="62" t="s">
        <v>43</v>
      </c>
      <c r="C50" s="63" t="s">
        <v>44</v>
      </c>
      <c r="D50" s="64"/>
      <c r="E50" s="65"/>
      <c r="F50" s="59" t="s">
        <v>283</v>
      </c>
      <c r="G50" s="60" t="s">
        <v>481</v>
      </c>
      <c r="H50" s="66">
        <f>SUM(H51:H61)</f>
        <v>0</v>
      </c>
      <c r="I50" s="66">
        <f>SUM(I51:I61)</f>
        <v>0</v>
      </c>
      <c r="J50" s="203">
        <f>SUM(J51:J61)</f>
        <v>0</v>
      </c>
    </row>
    <row r="51" spans="2:10" ht="15">
      <c r="B51" s="13" t="s">
        <v>13</v>
      </c>
      <c r="C51" s="14" t="s">
        <v>45</v>
      </c>
      <c r="D51" s="15"/>
      <c r="E51" s="16"/>
      <c r="F51" s="17" t="s">
        <v>284</v>
      </c>
      <c r="G51" s="18"/>
      <c r="H51" s="110"/>
      <c r="I51" s="110"/>
      <c r="J51" s="205"/>
    </row>
    <row r="52" spans="2:10" ht="15">
      <c r="B52" s="13" t="s">
        <v>14</v>
      </c>
      <c r="C52" s="14" t="s">
        <v>46</v>
      </c>
      <c r="D52" s="15"/>
      <c r="E52" s="16"/>
      <c r="F52" s="17" t="s">
        <v>285</v>
      </c>
      <c r="G52" s="18"/>
      <c r="H52" s="110"/>
      <c r="I52" s="110"/>
      <c r="J52" s="205"/>
    </row>
    <row r="53" spans="2:10" ht="15">
      <c r="B53" s="13" t="s">
        <v>15</v>
      </c>
      <c r="C53" s="14" t="s">
        <v>47</v>
      </c>
      <c r="D53" s="15"/>
      <c r="E53" s="16"/>
      <c r="F53" s="17" t="s">
        <v>286</v>
      </c>
      <c r="G53" s="18"/>
      <c r="H53" s="68"/>
      <c r="I53" s="68"/>
      <c r="J53" s="204"/>
    </row>
    <row r="54" spans="2:10" ht="15">
      <c r="B54" s="13" t="s">
        <v>16</v>
      </c>
      <c r="C54" s="14" t="s">
        <v>48</v>
      </c>
      <c r="D54" s="15"/>
      <c r="E54" s="16"/>
      <c r="F54" s="17" t="s">
        <v>287</v>
      </c>
      <c r="G54" s="18"/>
      <c r="H54" s="68"/>
      <c r="I54" s="68"/>
      <c r="J54" s="204"/>
    </row>
    <row r="55" spans="2:10" ht="15">
      <c r="B55" s="13" t="s">
        <v>17</v>
      </c>
      <c r="C55" s="14" t="s">
        <v>49</v>
      </c>
      <c r="D55" s="15"/>
      <c r="E55" s="16"/>
      <c r="F55" s="17" t="s">
        <v>288</v>
      </c>
      <c r="G55" s="18"/>
      <c r="H55" s="67"/>
      <c r="I55" s="67"/>
      <c r="J55" s="202"/>
    </row>
    <row r="56" spans="2:10" ht="15">
      <c r="B56" s="13" t="s">
        <v>18</v>
      </c>
      <c r="C56" s="14" t="s">
        <v>50</v>
      </c>
      <c r="D56" s="15"/>
      <c r="E56" s="16"/>
      <c r="F56" s="17" t="s">
        <v>289</v>
      </c>
      <c r="G56" s="18"/>
      <c r="H56" s="67"/>
      <c r="I56" s="67"/>
      <c r="J56" s="202"/>
    </row>
    <row r="57" spans="2:10" ht="15">
      <c r="B57" s="13" t="s">
        <v>19</v>
      </c>
      <c r="C57" s="14" t="s">
        <v>51</v>
      </c>
      <c r="D57" s="15"/>
      <c r="E57" s="16"/>
      <c r="F57" s="17" t="s">
        <v>290</v>
      </c>
      <c r="G57" s="18"/>
      <c r="H57" s="67"/>
      <c r="I57" s="67"/>
      <c r="J57" s="202"/>
    </row>
    <row r="58" spans="2:10" ht="15">
      <c r="B58" s="13" t="s">
        <v>20</v>
      </c>
      <c r="C58" s="14" t="s">
        <v>53</v>
      </c>
      <c r="D58" s="15"/>
      <c r="E58" s="16"/>
      <c r="F58" s="17" t="s">
        <v>291</v>
      </c>
      <c r="G58" s="18"/>
      <c r="H58" s="67"/>
      <c r="I58" s="67"/>
      <c r="J58" s="202"/>
    </row>
    <row r="59" spans="2:10" ht="15">
      <c r="B59" s="13" t="s">
        <v>21</v>
      </c>
      <c r="C59" s="14" t="s">
        <v>52</v>
      </c>
      <c r="D59" s="15"/>
      <c r="E59" s="16"/>
      <c r="F59" s="17" t="s">
        <v>292</v>
      </c>
      <c r="G59" s="18"/>
      <c r="H59" s="67"/>
      <c r="I59" s="67"/>
      <c r="J59" s="202"/>
    </row>
    <row r="60" spans="2:10" ht="15">
      <c r="B60" s="13" t="s">
        <v>22</v>
      </c>
      <c r="C60" s="14" t="s">
        <v>54</v>
      </c>
      <c r="D60" s="15"/>
      <c r="E60" s="16"/>
      <c r="F60" s="17" t="s">
        <v>293</v>
      </c>
      <c r="G60" s="18"/>
      <c r="H60" s="67"/>
      <c r="I60" s="67"/>
      <c r="J60" s="202"/>
    </row>
    <row r="61" spans="2:10" ht="15">
      <c r="B61" s="81" t="s">
        <v>35</v>
      </c>
      <c r="C61" s="82" t="s">
        <v>55</v>
      </c>
      <c r="D61" s="83"/>
      <c r="E61" s="84"/>
      <c r="F61" s="17" t="s">
        <v>294</v>
      </c>
      <c r="G61" s="18"/>
      <c r="H61" s="68"/>
      <c r="I61" s="68"/>
      <c r="J61" s="204"/>
    </row>
    <row r="62" spans="2:10" ht="15">
      <c r="B62" s="85" t="s">
        <v>254</v>
      </c>
      <c r="C62" s="86" t="s">
        <v>255</v>
      </c>
      <c r="D62" s="87"/>
      <c r="E62" s="53"/>
      <c r="F62" s="53" t="s">
        <v>295</v>
      </c>
      <c r="G62" s="54" t="s">
        <v>485</v>
      </c>
      <c r="H62" s="55">
        <f>H63+H73+H93+H102</f>
        <v>0</v>
      </c>
      <c r="I62" s="55">
        <f>I63+I73+I93+I102</f>
        <v>0</v>
      </c>
      <c r="J62" s="200">
        <f>J63+J73+J93+J102</f>
        <v>0</v>
      </c>
    </row>
    <row r="63" spans="1:10" ht="15">
      <c r="A63" s="12"/>
      <c r="B63" s="62" t="s">
        <v>2</v>
      </c>
      <c r="C63" s="63" t="s">
        <v>482</v>
      </c>
      <c r="D63" s="64"/>
      <c r="E63" s="65"/>
      <c r="F63" s="59" t="s">
        <v>296</v>
      </c>
      <c r="G63" s="60" t="s">
        <v>486</v>
      </c>
      <c r="H63" s="66">
        <f>SUM(H64:H72)</f>
        <v>0</v>
      </c>
      <c r="I63" s="66">
        <f>SUM(I64:I72)</f>
        <v>0</v>
      </c>
      <c r="J63" s="203">
        <f>SUM(J64:J72)</f>
        <v>0</v>
      </c>
    </row>
    <row r="64" spans="2:10" ht="15">
      <c r="B64" s="13" t="s">
        <v>13</v>
      </c>
      <c r="C64" s="14" t="s">
        <v>56</v>
      </c>
      <c r="D64" s="15"/>
      <c r="E64" s="16"/>
      <c r="F64" s="17" t="s">
        <v>297</v>
      </c>
      <c r="G64" s="18"/>
      <c r="H64" s="67"/>
      <c r="I64" s="67"/>
      <c r="J64" s="206"/>
    </row>
    <row r="65" spans="2:10" ht="15">
      <c r="B65" s="13" t="s">
        <v>14</v>
      </c>
      <c r="C65" s="14" t="s">
        <v>57</v>
      </c>
      <c r="D65" s="15"/>
      <c r="E65" s="16"/>
      <c r="F65" s="17" t="s">
        <v>298</v>
      </c>
      <c r="G65" s="18"/>
      <c r="H65" s="67"/>
      <c r="I65" s="67"/>
      <c r="J65" s="202"/>
    </row>
    <row r="66" spans="2:10" ht="15">
      <c r="B66" s="13" t="s">
        <v>15</v>
      </c>
      <c r="C66" s="14" t="s">
        <v>58</v>
      </c>
      <c r="D66" s="15"/>
      <c r="E66" s="16"/>
      <c r="F66" s="17" t="s">
        <v>299</v>
      </c>
      <c r="G66" s="18"/>
      <c r="H66" s="67"/>
      <c r="I66" s="67"/>
      <c r="J66" s="202"/>
    </row>
    <row r="67" spans="2:10" ht="15">
      <c r="B67" s="13" t="s">
        <v>16</v>
      </c>
      <c r="C67" s="14" t="s">
        <v>59</v>
      </c>
      <c r="D67" s="15"/>
      <c r="E67" s="16"/>
      <c r="F67" s="17" t="s">
        <v>300</v>
      </c>
      <c r="G67" s="18"/>
      <c r="H67" s="67"/>
      <c r="I67" s="67"/>
      <c r="J67" s="202"/>
    </row>
    <row r="68" spans="2:10" ht="15">
      <c r="B68" s="13" t="s">
        <v>17</v>
      </c>
      <c r="C68" s="14" t="s">
        <v>60</v>
      </c>
      <c r="D68" s="15"/>
      <c r="E68" s="16"/>
      <c r="F68" s="17" t="s">
        <v>301</v>
      </c>
      <c r="G68" s="18"/>
      <c r="H68" s="67"/>
      <c r="I68" s="67"/>
      <c r="J68" s="202"/>
    </row>
    <row r="69" spans="2:10" ht="15">
      <c r="B69" s="13" t="s">
        <v>18</v>
      </c>
      <c r="C69" s="14" t="s">
        <v>61</v>
      </c>
      <c r="D69" s="15"/>
      <c r="E69" s="16"/>
      <c r="F69" s="17" t="s">
        <v>302</v>
      </c>
      <c r="G69" s="18"/>
      <c r="H69" s="67"/>
      <c r="I69" s="67"/>
      <c r="J69" s="202"/>
    </row>
    <row r="70" spans="2:10" ht="15">
      <c r="B70" s="13" t="s">
        <v>19</v>
      </c>
      <c r="C70" s="14" t="s">
        <v>62</v>
      </c>
      <c r="D70" s="15"/>
      <c r="E70" s="16"/>
      <c r="F70" s="17" t="s">
        <v>303</v>
      </c>
      <c r="G70" s="18"/>
      <c r="H70" s="67"/>
      <c r="I70" s="67"/>
      <c r="J70" s="202"/>
    </row>
    <row r="71" spans="2:10" ht="15">
      <c r="B71" s="13" t="s">
        <v>20</v>
      </c>
      <c r="C71" s="14" t="s">
        <v>63</v>
      </c>
      <c r="D71" s="15"/>
      <c r="E71" s="16"/>
      <c r="F71" s="17" t="s">
        <v>304</v>
      </c>
      <c r="G71" s="18"/>
      <c r="H71" s="67"/>
      <c r="I71" s="67"/>
      <c r="J71" s="202"/>
    </row>
    <row r="72" spans="2:10" ht="15">
      <c r="B72" s="13" t="s">
        <v>21</v>
      </c>
      <c r="C72" s="14" t="s">
        <v>64</v>
      </c>
      <c r="D72" s="15"/>
      <c r="E72" s="16"/>
      <c r="F72" s="17" t="s">
        <v>305</v>
      </c>
      <c r="G72" s="18"/>
      <c r="H72" s="67"/>
      <c r="I72" s="67"/>
      <c r="J72" s="202"/>
    </row>
    <row r="73" spans="2:10" ht="15">
      <c r="B73" s="62" t="s">
        <v>11</v>
      </c>
      <c r="C73" s="63" t="s">
        <v>65</v>
      </c>
      <c r="D73" s="64"/>
      <c r="E73" s="65"/>
      <c r="F73" s="59" t="s">
        <v>306</v>
      </c>
      <c r="G73" s="60" t="s">
        <v>483</v>
      </c>
      <c r="H73" s="66">
        <f>SUM(H74:H92)</f>
        <v>0</v>
      </c>
      <c r="I73" s="66">
        <f>SUM(I74:I92)</f>
        <v>0</v>
      </c>
      <c r="J73" s="203">
        <f>SUM(J74:J92)</f>
        <v>0</v>
      </c>
    </row>
    <row r="74" spans="2:10" ht="15">
      <c r="B74" s="13" t="s">
        <v>13</v>
      </c>
      <c r="C74" s="14" t="s">
        <v>67</v>
      </c>
      <c r="D74" s="15"/>
      <c r="E74" s="16"/>
      <c r="F74" s="17" t="s">
        <v>307</v>
      </c>
      <c r="G74" s="18"/>
      <c r="H74" s="67"/>
      <c r="I74" s="67"/>
      <c r="J74" s="206"/>
    </row>
    <row r="75" spans="2:10" ht="15">
      <c r="B75" s="13" t="s">
        <v>14</v>
      </c>
      <c r="C75" s="14" t="s">
        <v>68</v>
      </c>
      <c r="D75" s="15"/>
      <c r="E75" s="16"/>
      <c r="F75" s="17" t="s">
        <v>308</v>
      </c>
      <c r="G75" s="18"/>
      <c r="H75" s="67"/>
      <c r="I75" s="67"/>
      <c r="J75" s="206"/>
    </row>
    <row r="76" spans="2:10" ht="15">
      <c r="B76" s="13" t="s">
        <v>15</v>
      </c>
      <c r="C76" s="14" t="s">
        <v>69</v>
      </c>
      <c r="D76" s="15"/>
      <c r="E76" s="16"/>
      <c r="F76" s="17" t="s">
        <v>309</v>
      </c>
      <c r="G76" s="18"/>
      <c r="H76" s="67"/>
      <c r="I76" s="67"/>
      <c r="J76" s="206"/>
    </row>
    <row r="77" spans="2:10" ht="15">
      <c r="B77" s="13" t="s">
        <v>16</v>
      </c>
      <c r="C77" s="14" t="s">
        <v>70</v>
      </c>
      <c r="D77" s="15"/>
      <c r="E77" s="16"/>
      <c r="F77" s="17" t="s">
        <v>310</v>
      </c>
      <c r="G77" s="18"/>
      <c r="H77" s="67"/>
      <c r="I77" s="67"/>
      <c r="J77" s="206"/>
    </row>
    <row r="78" spans="2:10" ht="15">
      <c r="B78" s="13" t="s">
        <v>17</v>
      </c>
      <c r="C78" s="14" t="s">
        <v>71</v>
      </c>
      <c r="D78" s="15"/>
      <c r="E78" s="16"/>
      <c r="F78" s="17" t="s">
        <v>311</v>
      </c>
      <c r="G78" s="18"/>
      <c r="H78" s="67"/>
      <c r="I78" s="67"/>
      <c r="J78" s="206"/>
    </row>
    <row r="79" spans="2:10" ht="15">
      <c r="B79" s="13" t="s">
        <v>18</v>
      </c>
      <c r="C79" s="14" t="s">
        <v>519</v>
      </c>
      <c r="D79" s="15"/>
      <c r="E79" s="16"/>
      <c r="F79" s="17" t="s">
        <v>314</v>
      </c>
      <c r="G79" s="18"/>
      <c r="H79" s="67"/>
      <c r="I79" s="67"/>
      <c r="J79" s="206"/>
    </row>
    <row r="80" spans="2:10" ht="15">
      <c r="B80" s="13" t="s">
        <v>19</v>
      </c>
      <c r="C80" s="14" t="s">
        <v>72</v>
      </c>
      <c r="D80" s="15"/>
      <c r="E80" s="16"/>
      <c r="F80" s="17" t="s">
        <v>315</v>
      </c>
      <c r="G80" s="18"/>
      <c r="H80" s="67"/>
      <c r="I80" s="67"/>
      <c r="J80" s="206"/>
    </row>
    <row r="81" spans="2:10" ht="15">
      <c r="B81" s="13" t="s">
        <v>20</v>
      </c>
      <c r="C81" s="14" t="s">
        <v>73</v>
      </c>
      <c r="D81" s="15"/>
      <c r="E81" s="16"/>
      <c r="F81" s="17" t="s">
        <v>316</v>
      </c>
      <c r="G81" s="18"/>
      <c r="H81" s="67"/>
      <c r="I81" s="67"/>
      <c r="J81" s="206"/>
    </row>
    <row r="82" spans="2:10" ht="15">
      <c r="B82" s="13" t="s">
        <v>21</v>
      </c>
      <c r="C82" s="14" t="s">
        <v>74</v>
      </c>
      <c r="D82" s="15"/>
      <c r="E82" s="16"/>
      <c r="F82" s="17" t="s">
        <v>317</v>
      </c>
      <c r="G82" s="18"/>
      <c r="H82" s="67"/>
      <c r="I82" s="67"/>
      <c r="J82" s="206"/>
    </row>
    <row r="83" spans="2:10" ht="15">
      <c r="B83" s="13" t="s">
        <v>22</v>
      </c>
      <c r="C83" s="14" t="s">
        <v>75</v>
      </c>
      <c r="D83" s="15"/>
      <c r="E83" s="16"/>
      <c r="F83" s="17" t="s">
        <v>318</v>
      </c>
      <c r="G83" s="18"/>
      <c r="H83" s="67"/>
      <c r="I83" s="67"/>
      <c r="J83" s="206"/>
    </row>
    <row r="84" spans="2:10" ht="15">
      <c r="B84" s="13" t="s">
        <v>35</v>
      </c>
      <c r="C84" s="14" t="s">
        <v>76</v>
      </c>
      <c r="D84" s="15"/>
      <c r="E84" s="16"/>
      <c r="F84" s="17" t="s">
        <v>319</v>
      </c>
      <c r="G84" s="18"/>
      <c r="H84" s="67"/>
      <c r="I84" s="67"/>
      <c r="J84" s="206"/>
    </row>
    <row r="85" spans="2:10" ht="15">
      <c r="B85" s="13" t="s">
        <v>66</v>
      </c>
      <c r="C85" s="14" t="s">
        <v>77</v>
      </c>
      <c r="D85" s="15"/>
      <c r="E85" s="16"/>
      <c r="F85" s="17" t="s">
        <v>320</v>
      </c>
      <c r="G85" s="18"/>
      <c r="H85" s="67"/>
      <c r="I85" s="67"/>
      <c r="J85" s="206"/>
    </row>
    <row r="86" spans="2:10" ht="15">
      <c r="B86" s="13" t="s">
        <v>78</v>
      </c>
      <c r="C86" s="14" t="s">
        <v>85</v>
      </c>
      <c r="D86" s="15"/>
      <c r="E86" s="16"/>
      <c r="F86" s="17" t="s">
        <v>321</v>
      </c>
      <c r="G86" s="18"/>
      <c r="H86" s="67"/>
      <c r="I86" s="67"/>
      <c r="J86" s="206"/>
    </row>
    <row r="87" spans="2:10" ht="15">
      <c r="B87" s="13" t="s">
        <v>79</v>
      </c>
      <c r="C87" s="14" t="s">
        <v>86</v>
      </c>
      <c r="D87" s="15"/>
      <c r="E87" s="16"/>
      <c r="F87" s="17" t="s">
        <v>322</v>
      </c>
      <c r="G87" s="18"/>
      <c r="H87" s="68"/>
      <c r="I87" s="68"/>
      <c r="J87" s="207"/>
    </row>
    <row r="88" spans="2:10" ht="15">
      <c r="B88" s="13" t="s">
        <v>80</v>
      </c>
      <c r="C88" s="14" t="s">
        <v>87</v>
      </c>
      <c r="D88" s="15"/>
      <c r="E88" s="16"/>
      <c r="F88" s="17" t="s">
        <v>323</v>
      </c>
      <c r="G88" s="18"/>
      <c r="H88" s="67"/>
      <c r="I88" s="67"/>
      <c r="J88" s="206"/>
    </row>
    <row r="89" spans="2:10" ht="15">
      <c r="B89" s="13" t="s">
        <v>81</v>
      </c>
      <c r="C89" s="14" t="s">
        <v>88</v>
      </c>
      <c r="D89" s="15"/>
      <c r="E89" s="16"/>
      <c r="F89" s="17" t="s">
        <v>324</v>
      </c>
      <c r="G89" s="18"/>
      <c r="H89" s="67"/>
      <c r="I89" s="67"/>
      <c r="J89" s="206"/>
    </row>
    <row r="90" spans="2:10" ht="15">
      <c r="B90" s="13" t="s">
        <v>82</v>
      </c>
      <c r="C90" s="14" t="s">
        <v>89</v>
      </c>
      <c r="D90" s="15"/>
      <c r="E90" s="16"/>
      <c r="F90" s="17" t="s">
        <v>325</v>
      </c>
      <c r="G90" s="18"/>
      <c r="H90" s="67"/>
      <c r="I90" s="67"/>
      <c r="J90" s="206"/>
    </row>
    <row r="91" spans="2:10" ht="15">
      <c r="B91" s="13" t="s">
        <v>83</v>
      </c>
      <c r="C91" s="14" t="s">
        <v>90</v>
      </c>
      <c r="D91" s="15"/>
      <c r="E91" s="16"/>
      <c r="F91" s="17" t="s">
        <v>326</v>
      </c>
      <c r="G91" s="18"/>
      <c r="H91" s="110"/>
      <c r="I91" s="110"/>
      <c r="J91" s="208"/>
    </row>
    <row r="92" spans="2:10" ht="15">
      <c r="B92" s="13" t="s">
        <v>84</v>
      </c>
      <c r="C92" s="14" t="s">
        <v>91</v>
      </c>
      <c r="D92" s="15"/>
      <c r="E92" s="16"/>
      <c r="F92" s="17" t="s">
        <v>327</v>
      </c>
      <c r="G92" s="18"/>
      <c r="H92" s="111"/>
      <c r="I92" s="111"/>
      <c r="J92" s="209"/>
    </row>
    <row r="93" spans="2:10" ht="15">
      <c r="B93" s="62" t="s">
        <v>33</v>
      </c>
      <c r="C93" s="63" t="s">
        <v>92</v>
      </c>
      <c r="D93" s="64"/>
      <c r="E93" s="65"/>
      <c r="F93" s="59" t="s">
        <v>328</v>
      </c>
      <c r="G93" s="60" t="s">
        <v>484</v>
      </c>
      <c r="H93" s="66">
        <f>SUM(H94:H101)</f>
        <v>0</v>
      </c>
      <c r="I93" s="66">
        <f>SUM(I94:I101)</f>
        <v>0</v>
      </c>
      <c r="J93" s="203">
        <f>SUM(J94:J101)</f>
        <v>0</v>
      </c>
    </row>
    <row r="94" spans="2:10" ht="15">
      <c r="B94" s="13" t="s">
        <v>13</v>
      </c>
      <c r="C94" s="14" t="s">
        <v>93</v>
      </c>
      <c r="D94" s="15"/>
      <c r="E94" s="16"/>
      <c r="F94" s="17" t="s">
        <v>329</v>
      </c>
      <c r="G94" s="18"/>
      <c r="H94" s="67"/>
      <c r="I94" s="67"/>
      <c r="J94" s="206"/>
    </row>
    <row r="95" spans="2:10" ht="15">
      <c r="B95" s="13" t="s">
        <v>14</v>
      </c>
      <c r="C95" s="14" t="s">
        <v>94</v>
      </c>
      <c r="D95" s="15"/>
      <c r="E95" s="16"/>
      <c r="F95" s="17" t="s">
        <v>330</v>
      </c>
      <c r="G95" s="18"/>
      <c r="H95" s="67"/>
      <c r="I95" s="67"/>
      <c r="J95" s="206"/>
    </row>
    <row r="96" spans="2:10" ht="15">
      <c r="B96" s="13" t="s">
        <v>15</v>
      </c>
      <c r="C96" s="14" t="s">
        <v>95</v>
      </c>
      <c r="D96" s="15"/>
      <c r="E96" s="16"/>
      <c r="F96" s="17" t="s">
        <v>331</v>
      </c>
      <c r="G96" s="18"/>
      <c r="H96" s="67"/>
      <c r="I96" s="67"/>
      <c r="J96" s="206"/>
    </row>
    <row r="97" spans="2:10" ht="15">
      <c r="B97" s="13" t="s">
        <v>16</v>
      </c>
      <c r="C97" s="14" t="s">
        <v>96</v>
      </c>
      <c r="D97" s="15"/>
      <c r="E97" s="16"/>
      <c r="F97" s="17" t="s">
        <v>332</v>
      </c>
      <c r="G97" s="18"/>
      <c r="H97" s="67"/>
      <c r="I97" s="67"/>
      <c r="J97" s="202"/>
    </row>
    <row r="98" spans="2:10" ht="15">
      <c r="B98" s="13" t="s">
        <v>17</v>
      </c>
      <c r="C98" s="14" t="s">
        <v>97</v>
      </c>
      <c r="D98" s="15"/>
      <c r="E98" s="16"/>
      <c r="F98" s="17" t="s">
        <v>333</v>
      </c>
      <c r="G98" s="19"/>
      <c r="H98" s="112"/>
      <c r="I98" s="112"/>
      <c r="J98" s="210"/>
    </row>
    <row r="99" spans="2:10" ht="15">
      <c r="B99" s="13" t="s">
        <v>18</v>
      </c>
      <c r="C99" s="14" t="s">
        <v>98</v>
      </c>
      <c r="D99" s="15"/>
      <c r="E99" s="16"/>
      <c r="F99" s="17" t="s">
        <v>334</v>
      </c>
      <c r="G99" s="19"/>
      <c r="H99" s="112"/>
      <c r="I99" s="112"/>
      <c r="J99" s="210"/>
    </row>
    <row r="100" spans="2:10" ht="15">
      <c r="B100" s="13" t="s">
        <v>19</v>
      </c>
      <c r="C100" s="14" t="s">
        <v>99</v>
      </c>
      <c r="D100" s="15"/>
      <c r="E100" s="16"/>
      <c r="F100" s="17" t="s">
        <v>335</v>
      </c>
      <c r="G100" s="19"/>
      <c r="H100" s="112"/>
      <c r="I100" s="112"/>
      <c r="J100" s="210"/>
    </row>
    <row r="101" spans="2:10" ht="15">
      <c r="B101" s="13" t="s">
        <v>20</v>
      </c>
      <c r="C101" s="14" t="s">
        <v>100</v>
      </c>
      <c r="D101" s="15"/>
      <c r="E101" s="16"/>
      <c r="F101" s="17" t="s">
        <v>336</v>
      </c>
      <c r="G101" s="19"/>
      <c r="H101" s="112"/>
      <c r="I101" s="112"/>
      <c r="J101" s="210"/>
    </row>
    <row r="102" spans="2:10" ht="15">
      <c r="B102" s="62" t="s">
        <v>43</v>
      </c>
      <c r="C102" s="63" t="s">
        <v>101</v>
      </c>
      <c r="D102" s="64"/>
      <c r="E102" s="65"/>
      <c r="F102" s="59" t="s">
        <v>337</v>
      </c>
      <c r="G102" s="60" t="s">
        <v>487</v>
      </c>
      <c r="H102" s="66">
        <f>SUM(H103:H105)</f>
        <v>0</v>
      </c>
      <c r="I102" s="66">
        <f>SUM(I103:I105)</f>
        <v>0</v>
      </c>
      <c r="J102" s="203">
        <f>SUM(J103:J105)</f>
        <v>0</v>
      </c>
    </row>
    <row r="103" spans="2:10" ht="15">
      <c r="B103" s="13" t="s">
        <v>13</v>
      </c>
      <c r="C103" s="14" t="s">
        <v>102</v>
      </c>
      <c r="D103" s="15"/>
      <c r="E103" s="16"/>
      <c r="F103" s="17" t="s">
        <v>338</v>
      </c>
      <c r="G103" s="19"/>
      <c r="H103" s="112"/>
      <c r="I103" s="112"/>
      <c r="J103" s="211"/>
    </row>
    <row r="104" spans="2:10" ht="15">
      <c r="B104" s="13" t="s">
        <v>14</v>
      </c>
      <c r="C104" s="14" t="s">
        <v>103</v>
      </c>
      <c r="D104" s="15"/>
      <c r="E104" s="16"/>
      <c r="F104" s="17" t="s">
        <v>339</v>
      </c>
      <c r="G104" s="19"/>
      <c r="H104" s="112"/>
      <c r="I104" s="112"/>
      <c r="J104" s="211"/>
    </row>
    <row r="105" spans="2:10" ht="15">
      <c r="B105" s="81" t="s">
        <v>15</v>
      </c>
      <c r="C105" s="82" t="s">
        <v>104</v>
      </c>
      <c r="D105" s="83"/>
      <c r="E105" s="84"/>
      <c r="F105" s="88" t="s">
        <v>340</v>
      </c>
      <c r="G105" s="89"/>
      <c r="H105" s="113"/>
      <c r="I105" s="113"/>
      <c r="J105" s="212"/>
    </row>
    <row r="106" spans="2:10" ht="15.75" thickBot="1">
      <c r="B106" s="93"/>
      <c r="C106" s="94" t="s">
        <v>256</v>
      </c>
      <c r="D106" s="95"/>
      <c r="E106" s="96"/>
      <c r="F106" s="96" t="s">
        <v>341</v>
      </c>
      <c r="G106" s="97" t="s">
        <v>496</v>
      </c>
      <c r="H106" s="98">
        <f>H62+H22</f>
        <v>0</v>
      </c>
      <c r="I106" s="98">
        <f>I62+I22</f>
        <v>0</v>
      </c>
      <c r="J106" s="213">
        <f>J62+J22</f>
        <v>0</v>
      </c>
    </row>
    <row r="107" spans="3:10" s="7" customFormat="1" ht="19.5" customHeight="1">
      <c r="C107" s="90"/>
      <c r="D107" s="91"/>
      <c r="E107" s="92"/>
      <c r="F107" s="257" t="s">
        <v>249</v>
      </c>
      <c r="G107" s="71"/>
      <c r="H107" s="72"/>
      <c r="I107" s="72"/>
      <c r="J107" s="214"/>
    </row>
    <row r="108" spans="3:10" s="7" customFormat="1" ht="19.5" customHeight="1" thickBot="1">
      <c r="C108" s="78"/>
      <c r="D108" s="40"/>
      <c r="E108" s="74"/>
      <c r="F108" s="258"/>
      <c r="G108" s="165" t="s">
        <v>251</v>
      </c>
      <c r="H108" s="73">
        <f>H20</f>
        <v>40908</v>
      </c>
      <c r="I108" s="73">
        <f>I20</f>
        <v>41274</v>
      </c>
      <c r="J108" s="215">
        <f>J20</f>
        <v>41639</v>
      </c>
    </row>
    <row r="109" spans="2:10" ht="15">
      <c r="B109" s="49" t="s">
        <v>0</v>
      </c>
      <c r="C109" s="50" t="s">
        <v>105</v>
      </c>
      <c r="D109" s="51"/>
      <c r="E109" s="52"/>
      <c r="F109" s="53" t="s">
        <v>343</v>
      </c>
      <c r="G109" s="54" t="s">
        <v>488</v>
      </c>
      <c r="H109" s="55">
        <f>H110+H114</f>
        <v>0</v>
      </c>
      <c r="I109" s="55">
        <f>I110+I114</f>
        <v>0</v>
      </c>
      <c r="J109" s="200">
        <f>J110+J114</f>
        <v>0</v>
      </c>
    </row>
    <row r="110" spans="2:10" ht="15">
      <c r="B110" s="62" t="s">
        <v>2</v>
      </c>
      <c r="C110" s="63" t="s">
        <v>106</v>
      </c>
      <c r="D110" s="64"/>
      <c r="E110" s="65"/>
      <c r="F110" s="59" t="s">
        <v>344</v>
      </c>
      <c r="G110" s="60" t="s">
        <v>489</v>
      </c>
      <c r="H110" s="66">
        <f>SUM(H111:H113)</f>
        <v>0</v>
      </c>
      <c r="I110" s="66">
        <f>SUM(I111:I113)</f>
        <v>0</v>
      </c>
      <c r="J110" s="203">
        <f>SUM(J111:J113)</f>
        <v>0</v>
      </c>
    </row>
    <row r="111" spans="2:10" ht="15">
      <c r="B111" s="20" t="s">
        <v>13</v>
      </c>
      <c r="C111" s="21" t="s">
        <v>107</v>
      </c>
      <c r="D111" s="15"/>
      <c r="E111" s="16"/>
      <c r="F111" s="17" t="s">
        <v>345</v>
      </c>
      <c r="G111" s="18"/>
      <c r="H111" s="67"/>
      <c r="I111" s="67"/>
      <c r="J111" s="206"/>
    </row>
    <row r="112" spans="2:10" ht="15">
      <c r="B112" s="20" t="s">
        <v>14</v>
      </c>
      <c r="C112" s="21" t="s">
        <v>108</v>
      </c>
      <c r="D112" s="15"/>
      <c r="E112" s="16"/>
      <c r="F112" s="17" t="s">
        <v>346</v>
      </c>
      <c r="G112" s="18"/>
      <c r="H112" s="67"/>
      <c r="I112" s="67"/>
      <c r="J112" s="206"/>
    </row>
    <row r="113" spans="2:10" ht="15">
      <c r="B113" s="20" t="s">
        <v>15</v>
      </c>
      <c r="C113" s="21" t="s">
        <v>109</v>
      </c>
      <c r="D113" s="15"/>
      <c r="E113" s="16"/>
      <c r="F113" s="17" t="s">
        <v>347</v>
      </c>
      <c r="G113" s="18"/>
      <c r="H113" s="67"/>
      <c r="I113" s="67"/>
      <c r="J113" s="202"/>
    </row>
    <row r="114" spans="2:10" ht="15">
      <c r="B114" s="62" t="s">
        <v>11</v>
      </c>
      <c r="C114" s="63" t="s">
        <v>110</v>
      </c>
      <c r="D114" s="64"/>
      <c r="E114" s="65"/>
      <c r="F114" s="59" t="s">
        <v>348</v>
      </c>
      <c r="G114" s="60" t="s">
        <v>490</v>
      </c>
      <c r="H114" s="66">
        <f>SUM(H115:H117)</f>
        <v>0</v>
      </c>
      <c r="I114" s="66">
        <f>SUM(I115:I117)</f>
        <v>0</v>
      </c>
      <c r="J114" s="203">
        <f>SUM(J115:J117)</f>
        <v>0</v>
      </c>
    </row>
    <row r="115" spans="2:10" ht="15">
      <c r="B115" s="20" t="s">
        <v>13</v>
      </c>
      <c r="C115" s="21" t="s">
        <v>111</v>
      </c>
      <c r="D115" s="15"/>
      <c r="E115" s="16"/>
      <c r="F115" s="17" t="s">
        <v>349</v>
      </c>
      <c r="G115" s="18"/>
      <c r="H115" s="67"/>
      <c r="I115" s="67"/>
      <c r="J115" s="206"/>
    </row>
    <row r="116" spans="2:10" ht="15">
      <c r="B116" s="20" t="s">
        <v>14</v>
      </c>
      <c r="C116" s="21" t="s">
        <v>112</v>
      </c>
      <c r="D116" s="15"/>
      <c r="E116" s="16"/>
      <c r="F116" s="17" t="s">
        <v>350</v>
      </c>
      <c r="G116" s="18"/>
      <c r="H116" s="114" t="s">
        <v>516</v>
      </c>
      <c r="I116" s="114" t="s">
        <v>516</v>
      </c>
      <c r="J116" s="216" t="s">
        <v>516</v>
      </c>
    </row>
    <row r="117" spans="2:10" ht="15">
      <c r="B117" s="99" t="s">
        <v>15</v>
      </c>
      <c r="C117" s="100" t="s">
        <v>113</v>
      </c>
      <c r="D117" s="83"/>
      <c r="E117" s="84"/>
      <c r="F117" s="17" t="s">
        <v>351</v>
      </c>
      <c r="G117" s="18"/>
      <c r="H117" s="67"/>
      <c r="I117" s="67"/>
      <c r="J117" s="202"/>
    </row>
    <row r="118" spans="2:10" ht="15">
      <c r="B118" s="85" t="s">
        <v>114</v>
      </c>
      <c r="C118" s="86" t="s">
        <v>115</v>
      </c>
      <c r="D118" s="87"/>
      <c r="E118" s="53"/>
      <c r="F118" s="53" t="s">
        <v>352</v>
      </c>
      <c r="G118" s="54" t="s">
        <v>491</v>
      </c>
      <c r="H118" s="55">
        <f>H119+H121+H129+H153</f>
        <v>0</v>
      </c>
      <c r="I118" s="55">
        <f>I119+I121+I129+I153</f>
        <v>0</v>
      </c>
      <c r="J118" s="200">
        <f>J119+J121+J129+J153</f>
        <v>0</v>
      </c>
    </row>
    <row r="119" spans="2:10" ht="15">
      <c r="B119" s="62" t="s">
        <v>2</v>
      </c>
      <c r="C119" s="63" t="s">
        <v>116</v>
      </c>
      <c r="D119" s="64"/>
      <c r="E119" s="65"/>
      <c r="F119" s="59" t="s">
        <v>353</v>
      </c>
      <c r="G119" s="60" t="s">
        <v>492</v>
      </c>
      <c r="H119" s="66">
        <f>SUM(H120)</f>
        <v>0</v>
      </c>
      <c r="I119" s="66">
        <f>SUM(I120)</f>
        <v>0</v>
      </c>
      <c r="J119" s="203">
        <f>SUM(J120)</f>
        <v>0</v>
      </c>
    </row>
    <row r="120" spans="2:10" ht="15">
      <c r="B120" s="20" t="s">
        <v>13</v>
      </c>
      <c r="C120" s="21" t="s">
        <v>117</v>
      </c>
      <c r="D120" s="15"/>
      <c r="E120" s="16"/>
      <c r="F120" s="17" t="s">
        <v>354</v>
      </c>
      <c r="G120" s="18"/>
      <c r="H120" s="67"/>
      <c r="I120" s="67"/>
      <c r="J120" s="202"/>
    </row>
    <row r="121" spans="2:10" ht="15">
      <c r="B121" s="62" t="s">
        <v>11</v>
      </c>
      <c r="C121" s="63" t="s">
        <v>119</v>
      </c>
      <c r="D121" s="64"/>
      <c r="E121" s="65"/>
      <c r="F121" s="59" t="s">
        <v>355</v>
      </c>
      <c r="G121" s="60" t="s">
        <v>493</v>
      </c>
      <c r="H121" s="66">
        <f>SUM(H122:H128)</f>
        <v>0</v>
      </c>
      <c r="I121" s="66">
        <f>SUM(I122:I128)</f>
        <v>0</v>
      </c>
      <c r="J121" s="203">
        <f>SUM(J122:J128)</f>
        <v>0</v>
      </c>
    </row>
    <row r="122" spans="2:10" ht="15">
      <c r="B122" s="20" t="s">
        <v>13</v>
      </c>
      <c r="C122" s="21" t="s">
        <v>118</v>
      </c>
      <c r="D122" s="15"/>
      <c r="E122" s="16"/>
      <c r="F122" s="17" t="s">
        <v>356</v>
      </c>
      <c r="G122" s="18"/>
      <c r="H122" s="67"/>
      <c r="I122" s="67"/>
      <c r="J122" s="202"/>
    </row>
    <row r="123" spans="2:10" ht="15">
      <c r="B123" s="20" t="s">
        <v>14</v>
      </c>
      <c r="C123" s="21" t="s">
        <v>120</v>
      </c>
      <c r="D123" s="15"/>
      <c r="E123" s="16"/>
      <c r="F123" s="17" t="s">
        <v>357</v>
      </c>
      <c r="G123" s="18"/>
      <c r="H123" s="67"/>
      <c r="I123" s="67"/>
      <c r="J123" s="202"/>
    </row>
    <row r="124" spans="2:10" ht="15">
      <c r="B124" s="20" t="s">
        <v>15</v>
      </c>
      <c r="C124" s="21" t="s">
        <v>121</v>
      </c>
      <c r="D124" s="15"/>
      <c r="E124" s="16"/>
      <c r="F124" s="17" t="s">
        <v>358</v>
      </c>
      <c r="G124" s="18"/>
      <c r="H124" s="67"/>
      <c r="I124" s="67"/>
      <c r="J124" s="202"/>
    </row>
    <row r="125" spans="2:10" ht="15">
      <c r="B125" s="20" t="s">
        <v>16</v>
      </c>
      <c r="C125" s="21" t="s">
        <v>122</v>
      </c>
      <c r="D125" s="15"/>
      <c r="E125" s="16"/>
      <c r="F125" s="17" t="s">
        <v>359</v>
      </c>
      <c r="G125" s="18"/>
      <c r="H125" s="67"/>
      <c r="I125" s="67"/>
      <c r="J125" s="202"/>
    </row>
    <row r="126" spans="2:10" ht="15">
      <c r="B126" s="20" t="s">
        <v>17</v>
      </c>
      <c r="C126" s="21" t="s">
        <v>123</v>
      </c>
      <c r="D126" s="15"/>
      <c r="E126" s="16"/>
      <c r="F126" s="17" t="s">
        <v>360</v>
      </c>
      <c r="G126" s="18"/>
      <c r="H126" s="67"/>
      <c r="I126" s="67"/>
      <c r="J126" s="202"/>
    </row>
    <row r="127" spans="2:10" ht="15">
      <c r="B127" s="20" t="s">
        <v>18</v>
      </c>
      <c r="C127" s="21" t="s">
        <v>124</v>
      </c>
      <c r="D127" s="15"/>
      <c r="E127" s="16"/>
      <c r="F127" s="17" t="s">
        <v>361</v>
      </c>
      <c r="G127" s="18"/>
      <c r="H127" s="67"/>
      <c r="I127" s="67"/>
      <c r="J127" s="202"/>
    </row>
    <row r="128" spans="2:10" ht="15">
      <c r="B128" s="20" t="s">
        <v>19</v>
      </c>
      <c r="C128" s="21" t="s">
        <v>125</v>
      </c>
      <c r="D128" s="15"/>
      <c r="E128" s="16"/>
      <c r="F128" s="17" t="s">
        <v>362</v>
      </c>
      <c r="G128" s="18"/>
      <c r="H128" s="67"/>
      <c r="I128" s="67"/>
      <c r="J128" s="202"/>
    </row>
    <row r="129" spans="2:10" ht="15">
      <c r="B129" s="62" t="s">
        <v>33</v>
      </c>
      <c r="C129" s="63" t="s">
        <v>126</v>
      </c>
      <c r="D129" s="64"/>
      <c r="E129" s="65"/>
      <c r="F129" s="59" t="s">
        <v>363</v>
      </c>
      <c r="G129" s="60" t="s">
        <v>494</v>
      </c>
      <c r="H129" s="66">
        <f>SUM(H130:H152)</f>
        <v>0</v>
      </c>
      <c r="I129" s="66">
        <f>SUM(I130:I152)</f>
        <v>0</v>
      </c>
      <c r="J129" s="203">
        <f>SUM(J130:J152)</f>
        <v>0</v>
      </c>
    </row>
    <row r="130" spans="2:10" ht="15">
      <c r="B130" s="20" t="s">
        <v>13</v>
      </c>
      <c r="C130" s="21" t="s">
        <v>245</v>
      </c>
      <c r="D130" s="15"/>
      <c r="E130" s="16"/>
      <c r="F130" s="17" t="s">
        <v>364</v>
      </c>
      <c r="G130" s="18"/>
      <c r="H130" s="68"/>
      <c r="I130" s="68"/>
      <c r="J130" s="207"/>
    </row>
    <row r="131" spans="2:10" ht="15">
      <c r="B131" s="20" t="s">
        <v>14</v>
      </c>
      <c r="C131" s="21" t="s">
        <v>131</v>
      </c>
      <c r="D131" s="15"/>
      <c r="E131" s="16"/>
      <c r="F131" s="17" t="s">
        <v>365</v>
      </c>
      <c r="G131" s="18"/>
      <c r="H131" s="68"/>
      <c r="I131" s="68"/>
      <c r="J131" s="207"/>
    </row>
    <row r="132" spans="2:10" ht="15">
      <c r="B132" s="20" t="s">
        <v>15</v>
      </c>
      <c r="C132" s="21" t="s">
        <v>132</v>
      </c>
      <c r="D132" s="15"/>
      <c r="E132" s="16"/>
      <c r="F132" s="17" t="s">
        <v>366</v>
      </c>
      <c r="G132" s="18"/>
      <c r="H132" s="68"/>
      <c r="I132" s="68"/>
      <c r="J132" s="207"/>
    </row>
    <row r="133" spans="2:10" ht="15">
      <c r="B133" s="20" t="s">
        <v>16</v>
      </c>
      <c r="C133" s="21" t="s">
        <v>133</v>
      </c>
      <c r="D133" s="15"/>
      <c r="E133" s="16"/>
      <c r="F133" s="17" t="s">
        <v>367</v>
      </c>
      <c r="G133" s="18"/>
      <c r="H133" s="68"/>
      <c r="I133" s="68"/>
      <c r="J133" s="207"/>
    </row>
    <row r="134" spans="2:10" ht="15">
      <c r="B134" s="20" t="s">
        <v>17</v>
      </c>
      <c r="C134" s="21" t="s">
        <v>134</v>
      </c>
      <c r="D134" s="15"/>
      <c r="E134" s="16"/>
      <c r="F134" s="17" t="s">
        <v>368</v>
      </c>
      <c r="G134" s="18"/>
      <c r="H134" s="68"/>
      <c r="I134" s="68"/>
      <c r="J134" s="207"/>
    </row>
    <row r="135" spans="2:10" ht="15">
      <c r="B135" s="20" t="s">
        <v>18</v>
      </c>
      <c r="C135" s="21" t="s">
        <v>135</v>
      </c>
      <c r="D135" s="15"/>
      <c r="E135" s="16"/>
      <c r="F135" s="17" t="s">
        <v>369</v>
      </c>
      <c r="G135" s="18"/>
      <c r="H135" s="68"/>
      <c r="I135" s="68"/>
      <c r="J135" s="207"/>
    </row>
    <row r="136" spans="2:10" ht="15">
      <c r="B136" s="20" t="s">
        <v>19</v>
      </c>
      <c r="C136" s="21" t="s">
        <v>136</v>
      </c>
      <c r="D136" s="15"/>
      <c r="E136" s="16"/>
      <c r="F136" s="17" t="s">
        <v>370</v>
      </c>
      <c r="G136" s="18"/>
      <c r="H136" s="68"/>
      <c r="I136" s="68"/>
      <c r="J136" s="207"/>
    </row>
    <row r="137" spans="2:10" ht="15">
      <c r="B137" s="20" t="s">
        <v>20</v>
      </c>
      <c r="C137" s="21" t="s">
        <v>73</v>
      </c>
      <c r="D137" s="15"/>
      <c r="E137" s="16"/>
      <c r="F137" s="17" t="s">
        <v>371</v>
      </c>
      <c r="G137" s="18"/>
      <c r="H137" s="67"/>
      <c r="I137" s="67"/>
      <c r="J137" s="206"/>
    </row>
    <row r="138" spans="2:10" ht="15">
      <c r="B138" s="20" t="s">
        <v>21</v>
      </c>
      <c r="C138" s="21" t="s">
        <v>74</v>
      </c>
      <c r="D138" s="15"/>
      <c r="E138" s="16"/>
      <c r="F138" s="17" t="s">
        <v>372</v>
      </c>
      <c r="G138" s="18"/>
      <c r="H138" s="110"/>
      <c r="I138" s="110"/>
      <c r="J138" s="208"/>
    </row>
    <row r="139" spans="2:10" ht="15">
      <c r="B139" s="20" t="s">
        <v>22</v>
      </c>
      <c r="C139" s="21" t="s">
        <v>75</v>
      </c>
      <c r="D139" s="15"/>
      <c r="E139" s="16"/>
      <c r="F139" s="17" t="s">
        <v>373</v>
      </c>
      <c r="G139" s="18"/>
      <c r="H139" s="110"/>
      <c r="I139" s="110"/>
      <c r="J139" s="208"/>
    </row>
    <row r="140" spans="2:10" ht="15">
      <c r="B140" s="20" t="s">
        <v>35</v>
      </c>
      <c r="C140" s="21" t="s">
        <v>76</v>
      </c>
      <c r="D140" s="15"/>
      <c r="E140" s="16"/>
      <c r="F140" s="17" t="s">
        <v>374</v>
      </c>
      <c r="G140" s="18"/>
      <c r="H140" s="68"/>
      <c r="I140" s="68"/>
      <c r="J140" s="207"/>
    </row>
    <row r="141" spans="2:10" ht="15">
      <c r="B141" s="20" t="s">
        <v>66</v>
      </c>
      <c r="C141" s="21" t="s">
        <v>138</v>
      </c>
      <c r="D141" s="15"/>
      <c r="E141" s="16"/>
      <c r="F141" s="17" t="s">
        <v>375</v>
      </c>
      <c r="G141" s="18"/>
      <c r="H141" s="68"/>
      <c r="I141" s="68"/>
      <c r="J141" s="207"/>
    </row>
    <row r="142" spans="2:10" ht="15">
      <c r="B142" s="20" t="s">
        <v>78</v>
      </c>
      <c r="C142" s="21" t="s">
        <v>137</v>
      </c>
      <c r="D142" s="15"/>
      <c r="E142" s="16"/>
      <c r="F142" s="17" t="s">
        <v>376</v>
      </c>
      <c r="G142" s="18"/>
      <c r="H142" s="67"/>
      <c r="I142" s="67"/>
      <c r="J142" s="206"/>
    </row>
    <row r="143" spans="2:10" ht="15">
      <c r="B143" s="20" t="s">
        <v>79</v>
      </c>
      <c r="C143" s="21" t="s">
        <v>139</v>
      </c>
      <c r="D143" s="15"/>
      <c r="E143" s="16"/>
      <c r="F143" s="17" t="s">
        <v>377</v>
      </c>
      <c r="G143" s="18"/>
      <c r="H143" s="67"/>
      <c r="I143" s="67"/>
      <c r="J143" s="206"/>
    </row>
    <row r="144" spans="2:10" ht="15">
      <c r="B144" s="20" t="s">
        <v>80</v>
      </c>
      <c r="C144" s="21" t="s">
        <v>246</v>
      </c>
      <c r="D144" s="15"/>
      <c r="E144" s="16"/>
      <c r="F144" s="17" t="s">
        <v>378</v>
      </c>
      <c r="G144" s="18"/>
      <c r="H144" s="67"/>
      <c r="I144" s="67"/>
      <c r="J144" s="206"/>
    </row>
    <row r="145" spans="2:10" ht="15">
      <c r="B145" s="20" t="s">
        <v>81</v>
      </c>
      <c r="C145" s="21" t="s">
        <v>140</v>
      </c>
      <c r="D145" s="15"/>
      <c r="E145" s="16"/>
      <c r="F145" s="17" t="s">
        <v>379</v>
      </c>
      <c r="G145" s="18"/>
      <c r="H145" s="67"/>
      <c r="I145" s="67"/>
      <c r="J145" s="206"/>
    </row>
    <row r="146" spans="2:10" ht="15">
      <c r="B146" s="20" t="s">
        <v>82</v>
      </c>
      <c r="C146" s="21" t="s">
        <v>141</v>
      </c>
      <c r="D146" s="15"/>
      <c r="E146" s="16"/>
      <c r="F146" s="17" t="s">
        <v>380</v>
      </c>
      <c r="G146" s="18"/>
      <c r="H146" s="67"/>
      <c r="I146" s="67"/>
      <c r="J146" s="206"/>
    </row>
    <row r="147" spans="2:10" ht="15">
      <c r="B147" s="20" t="s">
        <v>83</v>
      </c>
      <c r="C147" s="21" t="s">
        <v>142</v>
      </c>
      <c r="D147" s="15"/>
      <c r="E147" s="16"/>
      <c r="F147" s="17" t="s">
        <v>381</v>
      </c>
      <c r="G147" s="18"/>
      <c r="H147" s="67"/>
      <c r="I147" s="67"/>
      <c r="J147" s="206"/>
    </row>
    <row r="148" spans="2:10" ht="15">
      <c r="B148" s="20" t="s">
        <v>84</v>
      </c>
      <c r="C148" s="21" t="s">
        <v>143</v>
      </c>
      <c r="D148" s="15"/>
      <c r="E148" s="16"/>
      <c r="F148" s="17" t="s">
        <v>382</v>
      </c>
      <c r="G148" s="18"/>
      <c r="H148" s="68"/>
      <c r="I148" s="68"/>
      <c r="J148" s="207"/>
    </row>
    <row r="149" spans="2:10" ht="15">
      <c r="B149" s="20" t="s">
        <v>127</v>
      </c>
      <c r="C149" s="21" t="s">
        <v>144</v>
      </c>
      <c r="D149" s="15"/>
      <c r="E149" s="16"/>
      <c r="F149" s="17" t="s">
        <v>383</v>
      </c>
      <c r="G149" s="18"/>
      <c r="H149" s="67"/>
      <c r="I149" s="67"/>
      <c r="J149" s="206"/>
    </row>
    <row r="150" spans="2:10" ht="15">
      <c r="B150" s="20" t="s">
        <v>128</v>
      </c>
      <c r="C150" s="21" t="s">
        <v>145</v>
      </c>
      <c r="D150" s="15"/>
      <c r="E150" s="16"/>
      <c r="F150" s="17" t="s">
        <v>384</v>
      </c>
      <c r="G150" s="18"/>
      <c r="H150" s="67"/>
      <c r="I150" s="67"/>
      <c r="J150" s="206"/>
    </row>
    <row r="151" spans="2:10" ht="15">
      <c r="B151" s="20" t="s">
        <v>129</v>
      </c>
      <c r="C151" s="21" t="s">
        <v>124</v>
      </c>
      <c r="D151" s="15"/>
      <c r="E151" s="16"/>
      <c r="F151" s="17" t="s">
        <v>385</v>
      </c>
      <c r="G151" s="18"/>
      <c r="H151" s="67"/>
      <c r="I151" s="67"/>
      <c r="J151" s="206"/>
    </row>
    <row r="152" spans="2:10" ht="15">
      <c r="B152" s="20" t="s">
        <v>130</v>
      </c>
      <c r="C152" s="21" t="s">
        <v>146</v>
      </c>
      <c r="D152" s="15"/>
      <c r="E152" s="16"/>
      <c r="F152" s="17" t="s">
        <v>386</v>
      </c>
      <c r="G152" s="18"/>
      <c r="H152" s="67"/>
      <c r="I152" s="67"/>
      <c r="J152" s="202"/>
    </row>
    <row r="153" spans="2:10" ht="15">
      <c r="B153" s="62" t="s">
        <v>43</v>
      </c>
      <c r="C153" s="63" t="s">
        <v>147</v>
      </c>
      <c r="D153" s="64"/>
      <c r="E153" s="65"/>
      <c r="F153" s="59" t="s">
        <v>387</v>
      </c>
      <c r="G153" s="60" t="s">
        <v>495</v>
      </c>
      <c r="H153" s="66">
        <f>SUM(H154:H156)</f>
        <v>0</v>
      </c>
      <c r="I153" s="66">
        <f>SUM(I154:I156)</f>
        <v>0</v>
      </c>
      <c r="J153" s="203">
        <f>SUM(J154:J156)</f>
        <v>0</v>
      </c>
    </row>
    <row r="154" spans="2:10" ht="15">
      <c r="B154" s="20" t="s">
        <v>13</v>
      </c>
      <c r="C154" s="21" t="s">
        <v>148</v>
      </c>
      <c r="D154" s="15"/>
      <c r="E154" s="16"/>
      <c r="F154" s="17" t="s">
        <v>388</v>
      </c>
      <c r="G154" s="18"/>
      <c r="H154" s="67"/>
      <c r="I154" s="67"/>
      <c r="J154" s="202"/>
    </row>
    <row r="155" spans="2:10" ht="15">
      <c r="B155" s="20" t="s">
        <v>14</v>
      </c>
      <c r="C155" s="21" t="s">
        <v>149</v>
      </c>
      <c r="D155" s="15"/>
      <c r="E155" s="16"/>
      <c r="F155" s="17" t="s">
        <v>389</v>
      </c>
      <c r="G155" s="19"/>
      <c r="H155" s="112"/>
      <c r="I155" s="112"/>
      <c r="J155" s="211"/>
    </row>
    <row r="156" spans="2:10" ht="15">
      <c r="B156" s="99" t="s">
        <v>15</v>
      </c>
      <c r="C156" s="100" t="s">
        <v>150</v>
      </c>
      <c r="D156" s="83"/>
      <c r="E156" s="84"/>
      <c r="F156" s="88" t="s">
        <v>390</v>
      </c>
      <c r="G156" s="89"/>
      <c r="H156" s="113"/>
      <c r="I156" s="113"/>
      <c r="J156" s="212"/>
    </row>
    <row r="157" spans="2:10" ht="15.75" thickBot="1">
      <c r="B157" s="93"/>
      <c r="C157" s="94" t="s">
        <v>342</v>
      </c>
      <c r="D157" s="95"/>
      <c r="E157" s="96"/>
      <c r="F157" s="96" t="s">
        <v>391</v>
      </c>
      <c r="G157" s="97" t="s">
        <v>518</v>
      </c>
      <c r="H157" s="98">
        <f>H109+H118</f>
        <v>0</v>
      </c>
      <c r="I157" s="98">
        <f>I109+I118</f>
        <v>0</v>
      </c>
      <c r="J157" s="213">
        <f>J109+J118</f>
        <v>0</v>
      </c>
    </row>
    <row r="158" spans="3:16" s="7" customFormat="1" ht="19.5" customHeight="1" thickBot="1">
      <c r="C158" s="101" t="s">
        <v>253</v>
      </c>
      <c r="D158" s="102"/>
      <c r="E158" s="103"/>
      <c r="F158" s="257" t="s">
        <v>249</v>
      </c>
      <c r="G158" s="165" t="s">
        <v>251</v>
      </c>
      <c r="H158" s="267">
        <f>H20</f>
        <v>40908</v>
      </c>
      <c r="I158" s="268"/>
      <c r="J158" s="269"/>
      <c r="K158" s="267">
        <f>I20</f>
        <v>41274</v>
      </c>
      <c r="L158" s="268"/>
      <c r="M158" s="269"/>
      <c r="N158" s="277">
        <f>J20</f>
        <v>41639</v>
      </c>
      <c r="O158" s="268"/>
      <c r="P158" s="278"/>
    </row>
    <row r="159" spans="3:16" s="7" customFormat="1" ht="19.5" customHeight="1" thickBot="1">
      <c r="C159" s="78"/>
      <c r="D159" s="40"/>
      <c r="E159" s="41"/>
      <c r="F159" s="258"/>
      <c r="G159" s="43"/>
      <c r="H159" s="264" t="s">
        <v>798</v>
      </c>
      <c r="I159" s="265"/>
      <c r="J159" s="266"/>
      <c r="K159" s="264" t="s">
        <v>798</v>
      </c>
      <c r="L159" s="265"/>
      <c r="M159" s="266"/>
      <c r="N159" s="275" t="s">
        <v>799</v>
      </c>
      <c r="O159" s="265"/>
      <c r="P159" s="276"/>
    </row>
    <row r="160" spans="2:16" ht="15">
      <c r="B160" s="49" t="s">
        <v>0</v>
      </c>
      <c r="C160" s="50" t="s">
        <v>151</v>
      </c>
      <c r="D160" s="51"/>
      <c r="E160" s="52"/>
      <c r="F160" s="53"/>
      <c r="G160" s="54"/>
      <c r="H160" s="166" t="s">
        <v>800</v>
      </c>
      <c r="I160" s="167" t="s">
        <v>801</v>
      </c>
      <c r="J160" s="168" t="s">
        <v>802</v>
      </c>
      <c r="K160" s="166" t="s">
        <v>800</v>
      </c>
      <c r="L160" s="167" t="s">
        <v>801</v>
      </c>
      <c r="M160" s="168" t="s">
        <v>802</v>
      </c>
      <c r="N160" s="185" t="s">
        <v>800</v>
      </c>
      <c r="O160" s="167" t="s">
        <v>801</v>
      </c>
      <c r="P160" s="193" t="s">
        <v>802</v>
      </c>
    </row>
    <row r="161" spans="1:16" ht="15">
      <c r="A161" s="22"/>
      <c r="B161" s="62" t="s">
        <v>2</v>
      </c>
      <c r="C161" s="63" t="s">
        <v>152</v>
      </c>
      <c r="D161" s="64"/>
      <c r="E161" s="65"/>
      <c r="F161" s="59" t="s">
        <v>392</v>
      </c>
      <c r="G161" s="60" t="s">
        <v>477</v>
      </c>
      <c r="H161" s="169">
        <f>SUM(H162:H165)</f>
        <v>0</v>
      </c>
      <c r="I161" s="170">
        <f>SUM(I162:I165)</f>
        <v>0</v>
      </c>
      <c r="J161" s="171">
        <f>SUM(J162:J165)</f>
        <v>0</v>
      </c>
      <c r="K161" s="169">
        <f aca="true" t="shared" si="0" ref="K161:P161">SUM(K162:K165)</f>
        <v>0</v>
      </c>
      <c r="L161" s="170">
        <f t="shared" si="0"/>
        <v>0</v>
      </c>
      <c r="M161" s="171">
        <f t="shared" si="0"/>
        <v>0</v>
      </c>
      <c r="N161" s="186">
        <f t="shared" si="0"/>
        <v>0</v>
      </c>
      <c r="O161" s="170">
        <f t="shared" si="0"/>
        <v>0</v>
      </c>
      <c r="P161" s="194">
        <f t="shared" si="0"/>
        <v>0</v>
      </c>
    </row>
    <row r="162" spans="1:16" ht="15">
      <c r="A162" s="22"/>
      <c r="B162" s="20" t="s">
        <v>13</v>
      </c>
      <c r="C162" s="21" t="s">
        <v>153</v>
      </c>
      <c r="D162" s="15"/>
      <c r="E162" s="16"/>
      <c r="F162" s="17" t="s">
        <v>393</v>
      </c>
      <c r="G162" s="18"/>
      <c r="H162" s="172"/>
      <c r="I162" s="173"/>
      <c r="J162" s="217">
        <f>H162+I162</f>
        <v>0</v>
      </c>
      <c r="K162" s="172"/>
      <c r="L162" s="173"/>
      <c r="M162" s="217">
        <f>K162+L162</f>
        <v>0</v>
      </c>
      <c r="N162" s="187"/>
      <c r="O162" s="173"/>
      <c r="P162" s="219">
        <f>N162+O162</f>
        <v>0</v>
      </c>
    </row>
    <row r="163" spans="1:16" ht="15">
      <c r="A163" s="22"/>
      <c r="B163" s="20" t="s">
        <v>14</v>
      </c>
      <c r="C163" s="21" t="s">
        <v>154</v>
      </c>
      <c r="D163" s="15"/>
      <c r="E163" s="16"/>
      <c r="F163" s="17" t="s">
        <v>397</v>
      </c>
      <c r="G163" s="18"/>
      <c r="H163" s="172"/>
      <c r="I163" s="173"/>
      <c r="J163" s="217">
        <f>H163+I163</f>
        <v>0</v>
      </c>
      <c r="K163" s="172"/>
      <c r="L163" s="173"/>
      <c r="M163" s="217">
        <f>K163+L163</f>
        <v>0</v>
      </c>
      <c r="N163" s="187"/>
      <c r="O163" s="173"/>
      <c r="P163" s="219">
        <f>N163+O163</f>
        <v>0</v>
      </c>
    </row>
    <row r="164" spans="1:16" ht="15">
      <c r="A164" s="22"/>
      <c r="B164" s="20" t="s">
        <v>15</v>
      </c>
      <c r="C164" s="21" t="s">
        <v>155</v>
      </c>
      <c r="D164" s="15"/>
      <c r="E164" s="16"/>
      <c r="F164" s="17" t="s">
        <v>398</v>
      </c>
      <c r="G164" s="18"/>
      <c r="H164" s="172"/>
      <c r="I164" s="173"/>
      <c r="J164" s="217">
        <f>H164+I164</f>
        <v>0</v>
      </c>
      <c r="K164" s="172"/>
      <c r="L164" s="173"/>
      <c r="M164" s="217">
        <f>K164+L164</f>
        <v>0</v>
      </c>
      <c r="N164" s="187"/>
      <c r="O164" s="173"/>
      <c r="P164" s="219">
        <f>N164+O164</f>
        <v>0</v>
      </c>
    </row>
    <row r="165" spans="1:16" ht="15">
      <c r="A165" s="22"/>
      <c r="B165" s="20" t="s">
        <v>16</v>
      </c>
      <c r="C165" s="21" t="s">
        <v>156</v>
      </c>
      <c r="D165" s="15"/>
      <c r="E165" s="16"/>
      <c r="F165" s="17" t="s">
        <v>399</v>
      </c>
      <c r="G165" s="18"/>
      <c r="H165" s="172"/>
      <c r="I165" s="173"/>
      <c r="J165" s="217">
        <f>H165+I165</f>
        <v>0</v>
      </c>
      <c r="K165" s="172"/>
      <c r="L165" s="173"/>
      <c r="M165" s="217">
        <f>K165+L165</f>
        <v>0</v>
      </c>
      <c r="N165" s="187"/>
      <c r="O165" s="173"/>
      <c r="P165" s="219">
        <f>N165+O165</f>
        <v>0</v>
      </c>
    </row>
    <row r="166" spans="1:16" ht="15">
      <c r="A166" s="22"/>
      <c r="B166" s="62" t="s">
        <v>11</v>
      </c>
      <c r="C166" s="63" t="s">
        <v>157</v>
      </c>
      <c r="D166" s="64"/>
      <c r="E166" s="65"/>
      <c r="F166" s="59" t="s">
        <v>400</v>
      </c>
      <c r="G166" s="60" t="s">
        <v>497</v>
      </c>
      <c r="H166" s="169">
        <f>SUM(H167:H170)</f>
        <v>0</v>
      </c>
      <c r="I166" s="170">
        <f>SUM(I167:I170)</f>
        <v>0</v>
      </c>
      <c r="J166" s="171">
        <f>SUM(J167:J170)</f>
        <v>0</v>
      </c>
      <c r="K166" s="169">
        <f aca="true" t="shared" si="1" ref="K166:P166">SUM(K167:K170)</f>
        <v>0</v>
      </c>
      <c r="L166" s="170">
        <f t="shared" si="1"/>
        <v>0</v>
      </c>
      <c r="M166" s="171">
        <f t="shared" si="1"/>
        <v>0</v>
      </c>
      <c r="N166" s="186">
        <f t="shared" si="1"/>
        <v>0</v>
      </c>
      <c r="O166" s="170">
        <f t="shared" si="1"/>
        <v>0</v>
      </c>
      <c r="P166" s="194">
        <f t="shared" si="1"/>
        <v>0</v>
      </c>
    </row>
    <row r="167" spans="1:16" ht="15">
      <c r="A167" s="22"/>
      <c r="B167" s="20" t="s">
        <v>17</v>
      </c>
      <c r="C167" s="21" t="s">
        <v>158</v>
      </c>
      <c r="D167" s="15"/>
      <c r="E167" s="16"/>
      <c r="F167" s="17" t="s">
        <v>401</v>
      </c>
      <c r="G167" s="18"/>
      <c r="H167" s="172"/>
      <c r="I167" s="173"/>
      <c r="J167" s="217">
        <f>H167+I167</f>
        <v>0</v>
      </c>
      <c r="K167" s="172"/>
      <c r="L167" s="173"/>
      <c r="M167" s="217">
        <f>K167+L167</f>
        <v>0</v>
      </c>
      <c r="N167" s="187"/>
      <c r="O167" s="173"/>
      <c r="P167" s="219">
        <f>N167+O167</f>
        <v>0</v>
      </c>
    </row>
    <row r="168" spans="1:16" ht="15">
      <c r="A168" s="22"/>
      <c r="B168" s="20" t="s">
        <v>18</v>
      </c>
      <c r="C168" s="21" t="s">
        <v>159</v>
      </c>
      <c r="D168" s="15"/>
      <c r="E168" s="16"/>
      <c r="F168" s="17" t="s">
        <v>402</v>
      </c>
      <c r="G168" s="18"/>
      <c r="H168" s="172"/>
      <c r="I168" s="173"/>
      <c r="J168" s="217">
        <f>H168+I168</f>
        <v>0</v>
      </c>
      <c r="K168" s="172"/>
      <c r="L168" s="173"/>
      <c r="M168" s="217">
        <f>K168+L168</f>
        <v>0</v>
      </c>
      <c r="N168" s="187"/>
      <c r="O168" s="173"/>
      <c r="P168" s="219">
        <f>N168+O168</f>
        <v>0</v>
      </c>
    </row>
    <row r="169" spans="1:16" ht="15">
      <c r="A169" s="22"/>
      <c r="B169" s="20" t="s">
        <v>19</v>
      </c>
      <c r="C169" s="21" t="s">
        <v>160</v>
      </c>
      <c r="D169" s="15"/>
      <c r="E169" s="16"/>
      <c r="F169" s="17" t="s">
        <v>403</v>
      </c>
      <c r="G169" s="18"/>
      <c r="H169" s="172"/>
      <c r="I169" s="173"/>
      <c r="J169" s="217">
        <f>H169+I169</f>
        <v>0</v>
      </c>
      <c r="K169" s="172"/>
      <c r="L169" s="173"/>
      <c r="M169" s="217">
        <f>K169+L169</f>
        <v>0</v>
      </c>
      <c r="N169" s="187"/>
      <c r="O169" s="173"/>
      <c r="P169" s="219">
        <f>N169+O169</f>
        <v>0</v>
      </c>
    </row>
    <row r="170" spans="1:16" ht="15">
      <c r="A170" s="22"/>
      <c r="B170" s="20" t="s">
        <v>20</v>
      </c>
      <c r="C170" s="21" t="s">
        <v>161</v>
      </c>
      <c r="D170" s="15"/>
      <c r="E170" s="16"/>
      <c r="F170" s="17" t="s">
        <v>404</v>
      </c>
      <c r="G170" s="18"/>
      <c r="H170" s="174"/>
      <c r="I170" s="175"/>
      <c r="J170" s="217">
        <f>H170+I170</f>
        <v>0</v>
      </c>
      <c r="K170" s="174"/>
      <c r="L170" s="175"/>
      <c r="M170" s="217">
        <f>K170+L170</f>
        <v>0</v>
      </c>
      <c r="N170" s="188"/>
      <c r="O170" s="175"/>
      <c r="P170" s="219">
        <f>N170+O170</f>
        <v>0</v>
      </c>
    </row>
    <row r="171" spans="1:16" ht="15">
      <c r="A171" s="23"/>
      <c r="B171" s="62" t="s">
        <v>162</v>
      </c>
      <c r="C171" s="63" t="s">
        <v>163</v>
      </c>
      <c r="D171" s="64"/>
      <c r="E171" s="65"/>
      <c r="F171" s="59" t="s">
        <v>405</v>
      </c>
      <c r="G171" s="60" t="s">
        <v>498</v>
      </c>
      <c r="H171" s="169">
        <f>SUM(H172:H176)</f>
        <v>0</v>
      </c>
      <c r="I171" s="170">
        <f>SUM(I172:I176)</f>
        <v>0</v>
      </c>
      <c r="J171" s="171">
        <f>SUM(J172:J176)</f>
        <v>0</v>
      </c>
      <c r="K171" s="169">
        <f aca="true" t="shared" si="2" ref="K171:P171">SUM(K172:K176)</f>
        <v>0</v>
      </c>
      <c r="L171" s="170">
        <f t="shared" si="2"/>
        <v>0</v>
      </c>
      <c r="M171" s="171">
        <f t="shared" si="2"/>
        <v>0</v>
      </c>
      <c r="N171" s="186">
        <f t="shared" si="2"/>
        <v>0</v>
      </c>
      <c r="O171" s="170">
        <f t="shared" si="2"/>
        <v>0</v>
      </c>
      <c r="P171" s="194">
        <f t="shared" si="2"/>
        <v>0</v>
      </c>
    </row>
    <row r="172" spans="1:16" ht="15">
      <c r="A172" s="22"/>
      <c r="B172" s="20" t="s">
        <v>21</v>
      </c>
      <c r="C172" s="21" t="s">
        <v>164</v>
      </c>
      <c r="D172" s="15"/>
      <c r="E172" s="16"/>
      <c r="F172" s="17" t="s">
        <v>406</v>
      </c>
      <c r="G172" s="18"/>
      <c r="H172" s="172"/>
      <c r="I172" s="173"/>
      <c r="J172" s="217">
        <f>H172+I172</f>
        <v>0</v>
      </c>
      <c r="K172" s="172"/>
      <c r="L172" s="173"/>
      <c r="M172" s="217">
        <f>K172+L172</f>
        <v>0</v>
      </c>
      <c r="N172" s="187"/>
      <c r="O172" s="173"/>
      <c r="P172" s="219">
        <f>N172+O172</f>
        <v>0</v>
      </c>
    </row>
    <row r="173" spans="1:16" ht="15">
      <c r="A173" s="22"/>
      <c r="B173" s="20" t="s">
        <v>22</v>
      </c>
      <c r="C173" s="21" t="s">
        <v>165</v>
      </c>
      <c r="D173" s="15"/>
      <c r="E173" s="16"/>
      <c r="F173" s="17" t="s">
        <v>407</v>
      </c>
      <c r="G173" s="18"/>
      <c r="H173" s="172"/>
      <c r="I173" s="173"/>
      <c r="J173" s="217">
        <f>H173+I173</f>
        <v>0</v>
      </c>
      <c r="K173" s="172"/>
      <c r="L173" s="173"/>
      <c r="M173" s="217">
        <f>K173+L173</f>
        <v>0</v>
      </c>
      <c r="N173" s="187"/>
      <c r="O173" s="173"/>
      <c r="P173" s="219">
        <f>N173+O173</f>
        <v>0</v>
      </c>
    </row>
    <row r="174" spans="1:16" ht="15">
      <c r="A174" s="22"/>
      <c r="B174" s="20" t="s">
        <v>35</v>
      </c>
      <c r="C174" s="21" t="s">
        <v>166</v>
      </c>
      <c r="D174" s="15"/>
      <c r="E174" s="16"/>
      <c r="F174" s="17" t="s">
        <v>408</v>
      </c>
      <c r="G174" s="18"/>
      <c r="H174" s="172"/>
      <c r="I174" s="173"/>
      <c r="J174" s="217">
        <f>H174+I174</f>
        <v>0</v>
      </c>
      <c r="K174" s="172"/>
      <c r="L174" s="173"/>
      <c r="M174" s="217">
        <f>K174+L174</f>
        <v>0</v>
      </c>
      <c r="N174" s="187"/>
      <c r="O174" s="173"/>
      <c r="P174" s="219">
        <f>N174+O174</f>
        <v>0</v>
      </c>
    </row>
    <row r="175" spans="1:16" ht="15">
      <c r="A175" s="22"/>
      <c r="B175" s="20" t="s">
        <v>66</v>
      </c>
      <c r="C175" s="21" t="s">
        <v>167</v>
      </c>
      <c r="D175" s="15"/>
      <c r="E175" s="16"/>
      <c r="F175" s="17" t="s">
        <v>409</v>
      </c>
      <c r="G175" s="18"/>
      <c r="H175" s="172"/>
      <c r="I175" s="173"/>
      <c r="J175" s="217">
        <f>H175+I175</f>
        <v>0</v>
      </c>
      <c r="K175" s="172"/>
      <c r="L175" s="173"/>
      <c r="M175" s="217">
        <f>K175+L175</f>
        <v>0</v>
      </c>
      <c r="N175" s="187"/>
      <c r="O175" s="173"/>
      <c r="P175" s="219">
        <f>N175+O175</f>
        <v>0</v>
      </c>
    </row>
    <row r="176" spans="1:16" ht="15">
      <c r="A176" s="22"/>
      <c r="B176" s="20" t="s">
        <v>78</v>
      </c>
      <c r="C176" s="21" t="s">
        <v>168</v>
      </c>
      <c r="D176" s="15"/>
      <c r="E176" s="16"/>
      <c r="F176" s="17" t="s">
        <v>410</v>
      </c>
      <c r="G176" s="18"/>
      <c r="H176" s="172"/>
      <c r="I176" s="173"/>
      <c r="J176" s="217">
        <f>H176+I176</f>
        <v>0</v>
      </c>
      <c r="K176" s="172"/>
      <c r="L176" s="173"/>
      <c r="M176" s="217">
        <f>K176+L176</f>
        <v>0</v>
      </c>
      <c r="N176" s="187"/>
      <c r="O176" s="173"/>
      <c r="P176" s="219">
        <f>N176+O176</f>
        <v>0</v>
      </c>
    </row>
    <row r="177" spans="1:16" ht="15">
      <c r="A177" s="22"/>
      <c r="B177" s="62" t="s">
        <v>43</v>
      </c>
      <c r="C177" s="63" t="s">
        <v>169</v>
      </c>
      <c r="D177" s="64"/>
      <c r="E177" s="65"/>
      <c r="F177" s="59" t="s">
        <v>411</v>
      </c>
      <c r="G177" s="60" t="s">
        <v>499</v>
      </c>
      <c r="H177" s="169">
        <f>SUM(H178:H180)</f>
        <v>0</v>
      </c>
      <c r="I177" s="170">
        <f>SUM(I178:I180)</f>
        <v>0</v>
      </c>
      <c r="J177" s="171">
        <f>SUM(J178:J180)</f>
        <v>0</v>
      </c>
      <c r="K177" s="169">
        <f aca="true" t="shared" si="3" ref="K177:P177">SUM(K178:K180)</f>
        <v>0</v>
      </c>
      <c r="L177" s="170">
        <f t="shared" si="3"/>
        <v>0</v>
      </c>
      <c r="M177" s="171">
        <f t="shared" si="3"/>
        <v>0</v>
      </c>
      <c r="N177" s="186">
        <f t="shared" si="3"/>
        <v>0</v>
      </c>
      <c r="O177" s="170">
        <f t="shared" si="3"/>
        <v>0</v>
      </c>
      <c r="P177" s="194">
        <f t="shared" si="3"/>
        <v>0</v>
      </c>
    </row>
    <row r="178" spans="1:16" ht="15">
      <c r="A178" s="22"/>
      <c r="B178" s="20" t="s">
        <v>79</v>
      </c>
      <c r="C178" s="21" t="s">
        <v>170</v>
      </c>
      <c r="D178" s="15"/>
      <c r="E178" s="16"/>
      <c r="F178" s="17" t="s">
        <v>412</v>
      </c>
      <c r="G178" s="18"/>
      <c r="H178" s="172"/>
      <c r="I178" s="173"/>
      <c r="J178" s="217">
        <f>H178+I178</f>
        <v>0</v>
      </c>
      <c r="K178" s="172"/>
      <c r="L178" s="173"/>
      <c r="M178" s="217">
        <f>K178+L178</f>
        <v>0</v>
      </c>
      <c r="N178" s="187"/>
      <c r="O178" s="173"/>
      <c r="P178" s="219">
        <f>N178+O178</f>
        <v>0</v>
      </c>
    </row>
    <row r="179" spans="1:16" ht="15">
      <c r="A179" s="22"/>
      <c r="B179" s="20" t="s">
        <v>80</v>
      </c>
      <c r="C179" s="21" t="s">
        <v>171</v>
      </c>
      <c r="D179" s="15"/>
      <c r="E179" s="16"/>
      <c r="F179" s="17" t="s">
        <v>413</v>
      </c>
      <c r="G179" s="18"/>
      <c r="H179" s="172"/>
      <c r="I179" s="173"/>
      <c r="J179" s="217">
        <f>H179+I179</f>
        <v>0</v>
      </c>
      <c r="K179" s="172"/>
      <c r="L179" s="173"/>
      <c r="M179" s="217">
        <f>K179+L179</f>
        <v>0</v>
      </c>
      <c r="N179" s="187"/>
      <c r="O179" s="173"/>
      <c r="P179" s="219">
        <f>N179+O179</f>
        <v>0</v>
      </c>
    </row>
    <row r="180" spans="1:16" ht="15">
      <c r="A180" s="22"/>
      <c r="B180" s="20" t="s">
        <v>81</v>
      </c>
      <c r="C180" s="21" t="s">
        <v>76</v>
      </c>
      <c r="D180" s="15"/>
      <c r="E180" s="16"/>
      <c r="F180" s="17" t="s">
        <v>414</v>
      </c>
      <c r="G180" s="18"/>
      <c r="H180" s="174"/>
      <c r="I180" s="175"/>
      <c r="J180" s="217">
        <f>H180+I180</f>
        <v>0</v>
      </c>
      <c r="K180" s="174"/>
      <c r="L180" s="175"/>
      <c r="M180" s="217">
        <f>K180+L180</f>
        <v>0</v>
      </c>
      <c r="N180" s="188"/>
      <c r="O180" s="175"/>
      <c r="P180" s="219">
        <f>N180+O180</f>
        <v>0</v>
      </c>
    </row>
    <row r="181" spans="1:16" ht="15">
      <c r="A181" s="22"/>
      <c r="B181" s="62" t="s">
        <v>172</v>
      </c>
      <c r="C181" s="63" t="s">
        <v>173</v>
      </c>
      <c r="D181" s="64"/>
      <c r="E181" s="65"/>
      <c r="F181" s="59" t="s">
        <v>415</v>
      </c>
      <c r="G181" s="60" t="s">
        <v>500</v>
      </c>
      <c r="H181" s="169">
        <f>SUM(H182:H189)</f>
        <v>0</v>
      </c>
      <c r="I181" s="170">
        <f>SUM(I182:I189)</f>
        <v>0</v>
      </c>
      <c r="J181" s="171">
        <f>SUM(J182:J189)</f>
        <v>0</v>
      </c>
      <c r="K181" s="169">
        <f aca="true" t="shared" si="4" ref="K181:P181">SUM(K182:K189)</f>
        <v>0</v>
      </c>
      <c r="L181" s="170">
        <f t="shared" si="4"/>
        <v>0</v>
      </c>
      <c r="M181" s="171">
        <f t="shared" si="4"/>
        <v>0</v>
      </c>
      <c r="N181" s="186">
        <f t="shared" si="4"/>
        <v>0</v>
      </c>
      <c r="O181" s="170">
        <f t="shared" si="4"/>
        <v>0</v>
      </c>
      <c r="P181" s="194">
        <f t="shared" si="4"/>
        <v>0</v>
      </c>
    </row>
    <row r="182" spans="1:16" ht="15">
      <c r="A182" s="22"/>
      <c r="B182" s="20" t="s">
        <v>82</v>
      </c>
      <c r="C182" s="21" t="s">
        <v>175</v>
      </c>
      <c r="D182" s="15"/>
      <c r="E182" s="16"/>
      <c r="F182" s="17" t="s">
        <v>416</v>
      </c>
      <c r="G182" s="18"/>
      <c r="H182" s="174"/>
      <c r="I182" s="175"/>
      <c r="J182" s="217">
        <f aca="true" t="shared" si="5" ref="J182:J189">H182+I182</f>
        <v>0</v>
      </c>
      <c r="K182" s="174"/>
      <c r="L182" s="175"/>
      <c r="M182" s="217">
        <f aca="true" t="shared" si="6" ref="M182:M189">K182+L182</f>
        <v>0</v>
      </c>
      <c r="N182" s="188"/>
      <c r="O182" s="175"/>
      <c r="P182" s="219">
        <f aca="true" t="shared" si="7" ref="P182:P189">N182+O182</f>
        <v>0</v>
      </c>
    </row>
    <row r="183" spans="1:16" ht="15">
      <c r="A183" s="22"/>
      <c r="B183" s="20" t="s">
        <v>83</v>
      </c>
      <c r="C183" s="21" t="s">
        <v>176</v>
      </c>
      <c r="D183" s="15"/>
      <c r="E183" s="16"/>
      <c r="F183" s="17" t="s">
        <v>417</v>
      </c>
      <c r="G183" s="18"/>
      <c r="H183" s="174"/>
      <c r="I183" s="173"/>
      <c r="J183" s="217">
        <f t="shared" si="5"/>
        <v>0</v>
      </c>
      <c r="K183" s="174"/>
      <c r="L183" s="173"/>
      <c r="M183" s="217">
        <f t="shared" si="6"/>
        <v>0</v>
      </c>
      <c r="N183" s="188"/>
      <c r="O183" s="173"/>
      <c r="P183" s="219">
        <f t="shared" si="7"/>
        <v>0</v>
      </c>
    </row>
    <row r="184" spans="1:16" ht="15">
      <c r="A184" s="22"/>
      <c r="B184" s="20" t="s">
        <v>84</v>
      </c>
      <c r="C184" s="21" t="s">
        <v>177</v>
      </c>
      <c r="D184" s="15"/>
      <c r="E184" s="16"/>
      <c r="F184" s="17" t="s">
        <v>418</v>
      </c>
      <c r="G184" s="18"/>
      <c r="H184" s="174"/>
      <c r="I184" s="173"/>
      <c r="J184" s="217">
        <f t="shared" si="5"/>
        <v>0</v>
      </c>
      <c r="K184" s="174"/>
      <c r="L184" s="173"/>
      <c r="M184" s="217">
        <f t="shared" si="6"/>
        <v>0</v>
      </c>
      <c r="N184" s="188"/>
      <c r="O184" s="173"/>
      <c r="P184" s="219">
        <f t="shared" si="7"/>
        <v>0</v>
      </c>
    </row>
    <row r="185" spans="1:16" ht="15">
      <c r="A185" s="22"/>
      <c r="B185" s="20" t="s">
        <v>127</v>
      </c>
      <c r="C185" s="21" t="s">
        <v>178</v>
      </c>
      <c r="D185" s="15"/>
      <c r="E185" s="16"/>
      <c r="F185" s="17" t="s">
        <v>419</v>
      </c>
      <c r="G185" s="18"/>
      <c r="H185" s="174"/>
      <c r="I185" s="175"/>
      <c r="J185" s="217">
        <f t="shared" si="5"/>
        <v>0</v>
      </c>
      <c r="K185" s="174"/>
      <c r="L185" s="175"/>
      <c r="M185" s="217">
        <f t="shared" si="6"/>
        <v>0</v>
      </c>
      <c r="N185" s="188"/>
      <c r="O185" s="175"/>
      <c r="P185" s="219">
        <f t="shared" si="7"/>
        <v>0</v>
      </c>
    </row>
    <row r="186" spans="1:16" ht="15">
      <c r="A186" s="22"/>
      <c r="B186" s="20" t="s">
        <v>128</v>
      </c>
      <c r="C186" s="21" t="s">
        <v>179</v>
      </c>
      <c r="D186" s="15"/>
      <c r="E186" s="16"/>
      <c r="F186" s="17" t="s">
        <v>420</v>
      </c>
      <c r="G186" s="18"/>
      <c r="H186" s="174"/>
      <c r="I186" s="175"/>
      <c r="J186" s="217">
        <f t="shared" si="5"/>
        <v>0</v>
      </c>
      <c r="K186" s="174"/>
      <c r="L186" s="175"/>
      <c r="M186" s="217">
        <f t="shared" si="6"/>
        <v>0</v>
      </c>
      <c r="N186" s="188"/>
      <c r="O186" s="175"/>
      <c r="P186" s="219">
        <f t="shared" si="7"/>
        <v>0</v>
      </c>
    </row>
    <row r="187" spans="1:16" ht="15">
      <c r="A187" s="22"/>
      <c r="B187" s="20" t="s">
        <v>129</v>
      </c>
      <c r="C187" s="21" t="s">
        <v>180</v>
      </c>
      <c r="D187" s="15"/>
      <c r="E187" s="16"/>
      <c r="F187" s="17" t="s">
        <v>421</v>
      </c>
      <c r="G187" s="18"/>
      <c r="H187" s="174"/>
      <c r="I187" s="175"/>
      <c r="J187" s="217">
        <f t="shared" si="5"/>
        <v>0</v>
      </c>
      <c r="K187" s="174"/>
      <c r="L187" s="175"/>
      <c r="M187" s="217">
        <f t="shared" si="6"/>
        <v>0</v>
      </c>
      <c r="N187" s="188"/>
      <c r="O187" s="175"/>
      <c r="P187" s="219">
        <f t="shared" si="7"/>
        <v>0</v>
      </c>
    </row>
    <row r="188" spans="1:16" ht="15">
      <c r="A188" s="22"/>
      <c r="B188" s="20" t="s">
        <v>130</v>
      </c>
      <c r="C188" s="21" t="s">
        <v>181</v>
      </c>
      <c r="D188" s="15"/>
      <c r="E188" s="16"/>
      <c r="F188" s="17" t="s">
        <v>422</v>
      </c>
      <c r="G188" s="18"/>
      <c r="H188" s="172"/>
      <c r="I188" s="173"/>
      <c r="J188" s="217">
        <f t="shared" si="5"/>
        <v>0</v>
      </c>
      <c r="K188" s="172"/>
      <c r="L188" s="173"/>
      <c r="M188" s="217">
        <f t="shared" si="6"/>
        <v>0</v>
      </c>
      <c r="N188" s="187"/>
      <c r="O188" s="173"/>
      <c r="P188" s="219">
        <f t="shared" si="7"/>
        <v>0</v>
      </c>
    </row>
    <row r="189" spans="1:16" ht="15">
      <c r="A189" s="22"/>
      <c r="B189" s="20" t="s">
        <v>174</v>
      </c>
      <c r="C189" s="21" t="s">
        <v>182</v>
      </c>
      <c r="D189" s="15"/>
      <c r="E189" s="16"/>
      <c r="F189" s="17" t="s">
        <v>423</v>
      </c>
      <c r="G189" s="18"/>
      <c r="H189" s="176"/>
      <c r="I189" s="177"/>
      <c r="J189" s="217">
        <f t="shared" si="5"/>
        <v>0</v>
      </c>
      <c r="K189" s="176"/>
      <c r="L189" s="177"/>
      <c r="M189" s="217">
        <f t="shared" si="6"/>
        <v>0</v>
      </c>
      <c r="N189" s="189"/>
      <c r="O189" s="177"/>
      <c r="P189" s="219">
        <f t="shared" si="7"/>
        <v>0</v>
      </c>
    </row>
    <row r="190" spans="1:16" ht="15">
      <c r="A190" s="22"/>
      <c r="B190" s="62" t="s">
        <v>183</v>
      </c>
      <c r="C190" s="63" t="s">
        <v>184</v>
      </c>
      <c r="D190" s="64"/>
      <c r="E190" s="65"/>
      <c r="F190" s="59" t="s">
        <v>424</v>
      </c>
      <c r="G190" s="60" t="s">
        <v>501</v>
      </c>
      <c r="H190" s="169">
        <f>SUM(H191:H196)</f>
        <v>0</v>
      </c>
      <c r="I190" s="170">
        <f>SUM(I191:I196)</f>
        <v>0</v>
      </c>
      <c r="J190" s="171">
        <f>SUM(J191:J196)</f>
        <v>0</v>
      </c>
      <c r="K190" s="169">
        <f aca="true" t="shared" si="8" ref="K190:P190">SUM(K191:K196)</f>
        <v>0</v>
      </c>
      <c r="L190" s="170">
        <f t="shared" si="8"/>
        <v>0</v>
      </c>
      <c r="M190" s="171">
        <f t="shared" si="8"/>
        <v>0</v>
      </c>
      <c r="N190" s="186">
        <f t="shared" si="8"/>
        <v>0</v>
      </c>
      <c r="O190" s="170">
        <f t="shared" si="8"/>
        <v>0</v>
      </c>
      <c r="P190" s="194">
        <f t="shared" si="8"/>
        <v>0</v>
      </c>
    </row>
    <row r="191" spans="1:16" ht="15">
      <c r="A191" s="22"/>
      <c r="B191" s="20" t="s">
        <v>185</v>
      </c>
      <c r="C191" s="21" t="s">
        <v>247</v>
      </c>
      <c r="D191" s="15"/>
      <c r="E191" s="16"/>
      <c r="F191" s="17" t="s">
        <v>425</v>
      </c>
      <c r="G191" s="18"/>
      <c r="H191" s="174"/>
      <c r="I191" s="175"/>
      <c r="J191" s="217">
        <f aca="true" t="shared" si="9" ref="J191:J196">H191+I191</f>
        <v>0</v>
      </c>
      <c r="K191" s="174"/>
      <c r="L191" s="175"/>
      <c r="M191" s="217">
        <f aca="true" t="shared" si="10" ref="M191:M196">K191+L191</f>
        <v>0</v>
      </c>
      <c r="N191" s="188"/>
      <c r="O191" s="175"/>
      <c r="P191" s="219">
        <f aca="true" t="shared" si="11" ref="P191:P196">N191+O191</f>
        <v>0</v>
      </c>
    </row>
    <row r="192" spans="1:16" ht="15">
      <c r="A192" s="22"/>
      <c r="B192" s="20" t="s">
        <v>186</v>
      </c>
      <c r="C192" s="21" t="s">
        <v>191</v>
      </c>
      <c r="D192" s="15"/>
      <c r="E192" s="16"/>
      <c r="F192" s="17" t="s">
        <v>426</v>
      </c>
      <c r="G192" s="18"/>
      <c r="H192" s="174"/>
      <c r="I192" s="175"/>
      <c r="J192" s="217">
        <f t="shared" si="9"/>
        <v>0</v>
      </c>
      <c r="K192" s="174"/>
      <c r="L192" s="175"/>
      <c r="M192" s="217">
        <f t="shared" si="10"/>
        <v>0</v>
      </c>
      <c r="N192" s="188"/>
      <c r="O192" s="175"/>
      <c r="P192" s="219">
        <f t="shared" si="11"/>
        <v>0</v>
      </c>
    </row>
    <row r="193" spans="1:16" ht="15">
      <c r="A193" s="22"/>
      <c r="B193" s="20" t="s">
        <v>187</v>
      </c>
      <c r="C193" s="21" t="s">
        <v>192</v>
      </c>
      <c r="D193" s="15"/>
      <c r="E193" s="16"/>
      <c r="F193" s="17" t="s">
        <v>427</v>
      </c>
      <c r="G193" s="18"/>
      <c r="H193" s="172"/>
      <c r="I193" s="173"/>
      <c r="J193" s="217">
        <f t="shared" si="9"/>
        <v>0</v>
      </c>
      <c r="K193" s="172"/>
      <c r="L193" s="173"/>
      <c r="M193" s="217">
        <f t="shared" si="10"/>
        <v>0</v>
      </c>
      <c r="N193" s="187"/>
      <c r="O193" s="173"/>
      <c r="P193" s="219">
        <f t="shared" si="11"/>
        <v>0</v>
      </c>
    </row>
    <row r="194" spans="1:16" ht="15">
      <c r="A194" s="22"/>
      <c r="B194" s="20" t="s">
        <v>188</v>
      </c>
      <c r="C194" s="21" t="s">
        <v>193</v>
      </c>
      <c r="D194" s="15"/>
      <c r="E194" s="16"/>
      <c r="F194" s="17" t="s">
        <v>428</v>
      </c>
      <c r="G194" s="18"/>
      <c r="H194" s="172"/>
      <c r="I194" s="173"/>
      <c r="J194" s="217">
        <f t="shared" si="9"/>
        <v>0</v>
      </c>
      <c r="K194" s="172"/>
      <c r="L194" s="173"/>
      <c r="M194" s="217">
        <f t="shared" si="10"/>
        <v>0</v>
      </c>
      <c r="N194" s="187"/>
      <c r="O194" s="173"/>
      <c r="P194" s="219">
        <f t="shared" si="11"/>
        <v>0</v>
      </c>
    </row>
    <row r="195" spans="1:16" ht="15">
      <c r="A195" s="22"/>
      <c r="B195" s="20" t="s">
        <v>189</v>
      </c>
      <c r="C195" s="21" t="s">
        <v>194</v>
      </c>
      <c r="D195" s="15"/>
      <c r="E195" s="16"/>
      <c r="F195" s="17" t="s">
        <v>429</v>
      </c>
      <c r="G195" s="18"/>
      <c r="H195" s="172"/>
      <c r="I195" s="173"/>
      <c r="J195" s="217">
        <f t="shared" si="9"/>
        <v>0</v>
      </c>
      <c r="K195" s="172"/>
      <c r="L195" s="173"/>
      <c r="M195" s="217">
        <f t="shared" si="10"/>
        <v>0</v>
      </c>
      <c r="N195" s="187"/>
      <c r="O195" s="173"/>
      <c r="P195" s="219">
        <f t="shared" si="11"/>
        <v>0</v>
      </c>
    </row>
    <row r="196" spans="1:16" ht="15">
      <c r="A196" s="22"/>
      <c r="B196" s="20" t="s">
        <v>190</v>
      </c>
      <c r="C196" s="21" t="s">
        <v>195</v>
      </c>
      <c r="D196" s="15"/>
      <c r="E196" s="16"/>
      <c r="F196" s="17" t="s">
        <v>430</v>
      </c>
      <c r="G196" s="18"/>
      <c r="H196" s="172"/>
      <c r="I196" s="173"/>
      <c r="J196" s="217">
        <f t="shared" si="9"/>
        <v>0</v>
      </c>
      <c r="K196" s="172"/>
      <c r="L196" s="173"/>
      <c r="M196" s="217">
        <f t="shared" si="10"/>
        <v>0</v>
      </c>
      <c r="N196" s="187"/>
      <c r="O196" s="173"/>
      <c r="P196" s="219">
        <f t="shared" si="11"/>
        <v>0</v>
      </c>
    </row>
    <row r="197" spans="1:16" ht="15">
      <c r="A197" s="22"/>
      <c r="B197" s="62" t="s">
        <v>196</v>
      </c>
      <c r="C197" s="63" t="s">
        <v>198</v>
      </c>
      <c r="D197" s="64"/>
      <c r="E197" s="65"/>
      <c r="F197" s="59" t="s">
        <v>431</v>
      </c>
      <c r="G197" s="60" t="s">
        <v>502</v>
      </c>
      <c r="H197" s="169">
        <f>SUM(H198:H199)</f>
        <v>0</v>
      </c>
      <c r="I197" s="170">
        <f>SUM(I198:I199)</f>
        <v>0</v>
      </c>
      <c r="J197" s="171">
        <f>SUM(J198:J199)</f>
        <v>0</v>
      </c>
      <c r="K197" s="169">
        <f aca="true" t="shared" si="12" ref="K197:P197">SUM(K198:K199)</f>
        <v>0</v>
      </c>
      <c r="L197" s="170">
        <f t="shared" si="12"/>
        <v>0</v>
      </c>
      <c r="M197" s="171">
        <f t="shared" si="12"/>
        <v>0</v>
      </c>
      <c r="N197" s="186">
        <f t="shared" si="12"/>
        <v>0</v>
      </c>
      <c r="O197" s="170">
        <f t="shared" si="12"/>
        <v>0</v>
      </c>
      <c r="P197" s="194">
        <f t="shared" si="12"/>
        <v>0</v>
      </c>
    </row>
    <row r="198" spans="1:16" ht="15">
      <c r="A198" s="22"/>
      <c r="B198" s="20" t="s">
        <v>199</v>
      </c>
      <c r="C198" s="21" t="s">
        <v>197</v>
      </c>
      <c r="D198" s="15"/>
      <c r="E198" s="16"/>
      <c r="F198" s="17" t="s">
        <v>432</v>
      </c>
      <c r="G198" s="18"/>
      <c r="H198" s="172"/>
      <c r="I198" s="173"/>
      <c r="J198" s="217">
        <f>H198+I198</f>
        <v>0</v>
      </c>
      <c r="K198" s="172"/>
      <c r="L198" s="173"/>
      <c r="M198" s="217">
        <f>K198+L198</f>
        <v>0</v>
      </c>
      <c r="N198" s="187"/>
      <c r="O198" s="173"/>
      <c r="P198" s="219">
        <f>N198+O198</f>
        <v>0</v>
      </c>
    </row>
    <row r="199" spans="1:16" ht="15">
      <c r="A199" s="22"/>
      <c r="B199" s="20" t="s">
        <v>200</v>
      </c>
      <c r="C199" s="21" t="s">
        <v>201</v>
      </c>
      <c r="D199" s="15"/>
      <c r="E199" s="16"/>
      <c r="F199" s="17" t="s">
        <v>433</v>
      </c>
      <c r="G199" s="18"/>
      <c r="H199" s="172"/>
      <c r="I199" s="173"/>
      <c r="J199" s="217">
        <f>H199+I199</f>
        <v>0</v>
      </c>
      <c r="K199" s="172"/>
      <c r="L199" s="173"/>
      <c r="M199" s="217">
        <f>K199+L199</f>
        <v>0</v>
      </c>
      <c r="N199" s="187"/>
      <c r="O199" s="173"/>
      <c r="P199" s="219">
        <f>N199+O199</f>
        <v>0</v>
      </c>
    </row>
    <row r="200" spans="1:16" ht="15">
      <c r="A200" s="22"/>
      <c r="B200" s="62" t="s">
        <v>202</v>
      </c>
      <c r="C200" s="63" t="s">
        <v>203</v>
      </c>
      <c r="D200" s="64"/>
      <c r="E200" s="65"/>
      <c r="F200" s="59" t="s">
        <v>434</v>
      </c>
      <c r="G200" s="60" t="s">
        <v>503</v>
      </c>
      <c r="H200" s="169">
        <f>SUM(H201)</f>
        <v>0</v>
      </c>
      <c r="I200" s="170">
        <f>SUM(I201)</f>
        <v>0</v>
      </c>
      <c r="J200" s="171">
        <f>SUM(J201)</f>
        <v>0</v>
      </c>
      <c r="K200" s="169">
        <f aca="true" t="shared" si="13" ref="K200:P200">SUM(K201)</f>
        <v>0</v>
      </c>
      <c r="L200" s="170">
        <f t="shared" si="13"/>
        <v>0</v>
      </c>
      <c r="M200" s="171">
        <f t="shared" si="13"/>
        <v>0</v>
      </c>
      <c r="N200" s="186">
        <f t="shared" si="13"/>
        <v>0</v>
      </c>
      <c r="O200" s="170">
        <f t="shared" si="13"/>
        <v>0</v>
      </c>
      <c r="P200" s="194">
        <f t="shared" si="13"/>
        <v>0</v>
      </c>
    </row>
    <row r="201" spans="1:16" ht="15">
      <c r="A201" s="22"/>
      <c r="B201" s="99" t="s">
        <v>204</v>
      </c>
      <c r="C201" s="100" t="s">
        <v>205</v>
      </c>
      <c r="D201" s="83"/>
      <c r="E201" s="84"/>
      <c r="F201" s="17" t="s">
        <v>435</v>
      </c>
      <c r="G201" s="18"/>
      <c r="H201" s="172"/>
      <c r="I201" s="173"/>
      <c r="J201" s="218">
        <f>H201+I201</f>
        <v>0</v>
      </c>
      <c r="K201" s="172"/>
      <c r="L201" s="173"/>
      <c r="M201" s="218">
        <f>K201+L201</f>
        <v>0</v>
      </c>
      <c r="N201" s="187"/>
      <c r="O201" s="173"/>
      <c r="P201" s="220">
        <f>N201+O201</f>
        <v>0</v>
      </c>
    </row>
    <row r="202" spans="2:16" ht="30" thickBot="1">
      <c r="B202" s="85"/>
      <c r="C202" s="105" t="s">
        <v>394</v>
      </c>
      <c r="D202" s="106"/>
      <c r="E202" s="107"/>
      <c r="F202" s="107" t="s">
        <v>436</v>
      </c>
      <c r="G202" s="97" t="s">
        <v>504</v>
      </c>
      <c r="H202" s="178">
        <f>H161+H166+H171+H177+H181+H190+H197+H200</f>
        <v>0</v>
      </c>
      <c r="I202" s="179">
        <f>I161+I166+I171+I177+I181+I190+I197+I200</f>
        <v>0</v>
      </c>
      <c r="J202" s="180">
        <f>J161+J166+J171+J177+J181+J190+J197+J200</f>
        <v>0</v>
      </c>
      <c r="K202" s="178">
        <f aca="true" t="shared" si="14" ref="K202:P202">K161+K166+K171+K177+K181+K190+K197+K200</f>
        <v>0</v>
      </c>
      <c r="L202" s="179">
        <f t="shared" si="14"/>
        <v>0</v>
      </c>
      <c r="M202" s="180">
        <f t="shared" si="14"/>
        <v>0</v>
      </c>
      <c r="N202" s="190">
        <f t="shared" si="14"/>
        <v>0</v>
      </c>
      <c r="O202" s="179">
        <f t="shared" si="14"/>
        <v>0</v>
      </c>
      <c r="P202" s="195">
        <f t="shared" si="14"/>
        <v>0</v>
      </c>
    </row>
    <row r="203" spans="3:16" s="7" customFormat="1" ht="19.5" customHeight="1" thickBot="1">
      <c r="C203" s="75"/>
      <c r="D203" s="76"/>
      <c r="E203" s="77"/>
      <c r="F203" s="279" t="s">
        <v>249</v>
      </c>
      <c r="G203" s="192" t="s">
        <v>251</v>
      </c>
      <c r="H203" s="264">
        <f>H20</f>
        <v>40908</v>
      </c>
      <c r="I203" s="265"/>
      <c r="J203" s="266"/>
      <c r="K203" s="264">
        <f>I20</f>
        <v>41274</v>
      </c>
      <c r="L203" s="265"/>
      <c r="M203" s="266"/>
      <c r="N203" s="275">
        <f>J20</f>
        <v>41639</v>
      </c>
      <c r="O203" s="265"/>
      <c r="P203" s="276"/>
    </row>
    <row r="204" spans="3:16" s="7" customFormat="1" ht="19.5" customHeight="1" thickBot="1">
      <c r="C204" s="78"/>
      <c r="D204" s="40"/>
      <c r="E204" s="41"/>
      <c r="F204" s="280"/>
      <c r="G204" s="165"/>
      <c r="H204" s="264" t="s">
        <v>798</v>
      </c>
      <c r="I204" s="265"/>
      <c r="J204" s="266"/>
      <c r="K204" s="264" t="s">
        <v>798</v>
      </c>
      <c r="L204" s="265"/>
      <c r="M204" s="266"/>
      <c r="N204" s="275" t="s">
        <v>799</v>
      </c>
      <c r="O204" s="265"/>
      <c r="P204" s="276"/>
    </row>
    <row r="205" spans="2:16" ht="15">
      <c r="B205" s="49" t="s">
        <v>114</v>
      </c>
      <c r="C205" s="50" t="s">
        <v>396</v>
      </c>
      <c r="D205" s="51"/>
      <c r="E205" s="52"/>
      <c r="F205" s="53"/>
      <c r="G205" s="54"/>
      <c r="H205" s="166" t="s">
        <v>800</v>
      </c>
      <c r="I205" s="167" t="s">
        <v>801</v>
      </c>
      <c r="J205" s="168" t="s">
        <v>802</v>
      </c>
      <c r="K205" s="166" t="s">
        <v>800</v>
      </c>
      <c r="L205" s="167" t="s">
        <v>801</v>
      </c>
      <c r="M205" s="168" t="s">
        <v>802</v>
      </c>
      <c r="N205" s="185" t="s">
        <v>800</v>
      </c>
      <c r="O205" s="167" t="s">
        <v>801</v>
      </c>
      <c r="P205" s="193" t="s">
        <v>802</v>
      </c>
    </row>
    <row r="206" spans="1:16" ht="15">
      <c r="A206" s="22"/>
      <c r="B206" s="62" t="s">
        <v>2</v>
      </c>
      <c r="C206" s="63" t="s">
        <v>206</v>
      </c>
      <c r="D206" s="64"/>
      <c r="E206" s="65"/>
      <c r="F206" s="59" t="s">
        <v>437</v>
      </c>
      <c r="G206" s="60" t="s">
        <v>505</v>
      </c>
      <c r="H206" s="169">
        <f>SUM(H207:H209)</f>
        <v>0</v>
      </c>
      <c r="I206" s="170">
        <f>SUM(I207:I209)</f>
        <v>0</v>
      </c>
      <c r="J206" s="171">
        <f>SUM(J207:J209)</f>
        <v>0</v>
      </c>
      <c r="K206" s="169">
        <f aca="true" t="shared" si="15" ref="K206:P206">SUM(K207:K209)</f>
        <v>0</v>
      </c>
      <c r="L206" s="170">
        <f t="shared" si="15"/>
        <v>0</v>
      </c>
      <c r="M206" s="171">
        <f t="shared" si="15"/>
        <v>0</v>
      </c>
      <c r="N206" s="186">
        <f t="shared" si="15"/>
        <v>0</v>
      </c>
      <c r="O206" s="170">
        <f t="shared" si="15"/>
        <v>0</v>
      </c>
      <c r="P206" s="194">
        <f t="shared" si="15"/>
        <v>0</v>
      </c>
    </row>
    <row r="207" spans="1:16" ht="15">
      <c r="A207" s="22"/>
      <c r="B207" s="20" t="s">
        <v>13</v>
      </c>
      <c r="C207" s="21" t="s">
        <v>207</v>
      </c>
      <c r="D207" s="15"/>
      <c r="E207" s="16"/>
      <c r="F207" s="17" t="s">
        <v>438</v>
      </c>
      <c r="G207" s="18"/>
      <c r="H207" s="172"/>
      <c r="I207" s="173"/>
      <c r="J207" s="217">
        <f>H207+I207</f>
        <v>0</v>
      </c>
      <c r="K207" s="172"/>
      <c r="L207" s="173"/>
      <c r="M207" s="217">
        <f>K207+L207</f>
        <v>0</v>
      </c>
      <c r="N207" s="187"/>
      <c r="O207" s="173"/>
      <c r="P207" s="219">
        <f>N207+O207</f>
        <v>0</v>
      </c>
    </row>
    <row r="208" spans="1:16" ht="15">
      <c r="A208" s="22"/>
      <c r="B208" s="20" t="s">
        <v>14</v>
      </c>
      <c r="C208" s="21" t="s">
        <v>208</v>
      </c>
      <c r="D208" s="15"/>
      <c r="E208" s="16"/>
      <c r="F208" s="17" t="s">
        <v>439</v>
      </c>
      <c r="G208" s="18"/>
      <c r="H208" s="172"/>
      <c r="I208" s="173"/>
      <c r="J208" s="217">
        <f>H208+I208</f>
        <v>0</v>
      </c>
      <c r="K208" s="172"/>
      <c r="L208" s="173"/>
      <c r="M208" s="217">
        <f>K208+L208</f>
        <v>0</v>
      </c>
      <c r="N208" s="187"/>
      <c r="O208" s="173"/>
      <c r="P208" s="219">
        <f>N208+O208</f>
        <v>0</v>
      </c>
    </row>
    <row r="209" spans="1:16" ht="15">
      <c r="A209" s="22"/>
      <c r="B209" s="20" t="s">
        <v>15</v>
      </c>
      <c r="C209" s="21" t="s">
        <v>209</v>
      </c>
      <c r="D209" s="15"/>
      <c r="E209" s="16"/>
      <c r="F209" s="17" t="s">
        <v>440</v>
      </c>
      <c r="G209" s="18"/>
      <c r="H209" s="172"/>
      <c r="I209" s="173"/>
      <c r="J209" s="217">
        <f>H209+I209</f>
        <v>0</v>
      </c>
      <c r="K209" s="172"/>
      <c r="L209" s="173"/>
      <c r="M209" s="217">
        <f>K209+L209</f>
        <v>0</v>
      </c>
      <c r="N209" s="187"/>
      <c r="O209" s="173"/>
      <c r="P209" s="219">
        <f>N209+O209</f>
        <v>0</v>
      </c>
    </row>
    <row r="210" spans="1:16" ht="15">
      <c r="A210" s="22"/>
      <c r="B210" s="62" t="s">
        <v>11</v>
      </c>
      <c r="C210" s="63" t="s">
        <v>210</v>
      </c>
      <c r="D210" s="64"/>
      <c r="E210" s="65"/>
      <c r="F210" s="59" t="s">
        <v>441</v>
      </c>
      <c r="G210" s="60" t="s">
        <v>506</v>
      </c>
      <c r="H210" s="169">
        <f>SUM(H211:H214)</f>
        <v>0</v>
      </c>
      <c r="I210" s="170">
        <f>SUM(I211:I214)</f>
        <v>0</v>
      </c>
      <c r="J210" s="171">
        <f>SUM(J211:J214)</f>
        <v>0</v>
      </c>
      <c r="K210" s="169">
        <f aca="true" t="shared" si="16" ref="K210:P210">SUM(K211:K214)</f>
        <v>0</v>
      </c>
      <c r="L210" s="170">
        <f t="shared" si="16"/>
        <v>0</v>
      </c>
      <c r="M210" s="171">
        <f t="shared" si="16"/>
        <v>0</v>
      </c>
      <c r="N210" s="186">
        <f t="shared" si="16"/>
        <v>0</v>
      </c>
      <c r="O210" s="170">
        <f t="shared" si="16"/>
        <v>0</v>
      </c>
      <c r="P210" s="194">
        <f t="shared" si="16"/>
        <v>0</v>
      </c>
    </row>
    <row r="211" spans="1:16" ht="15">
      <c r="A211" s="22"/>
      <c r="B211" s="20" t="s">
        <v>16</v>
      </c>
      <c r="C211" s="21" t="s">
        <v>211</v>
      </c>
      <c r="D211" s="15"/>
      <c r="E211" s="16"/>
      <c r="F211" s="17" t="s">
        <v>442</v>
      </c>
      <c r="G211" s="18"/>
      <c r="H211" s="172"/>
      <c r="I211" s="173"/>
      <c r="J211" s="217">
        <f>H211+I211</f>
        <v>0</v>
      </c>
      <c r="K211" s="172"/>
      <c r="L211" s="173"/>
      <c r="M211" s="217">
        <f>K211+L211</f>
        <v>0</v>
      </c>
      <c r="N211" s="187"/>
      <c r="O211" s="173"/>
      <c r="P211" s="219">
        <f>N211+O211</f>
        <v>0</v>
      </c>
    </row>
    <row r="212" spans="1:16" ht="15">
      <c r="A212" s="22"/>
      <c r="B212" s="20" t="s">
        <v>17</v>
      </c>
      <c r="C212" s="21" t="s">
        <v>212</v>
      </c>
      <c r="D212" s="15"/>
      <c r="E212" s="16"/>
      <c r="F212" s="17" t="s">
        <v>443</v>
      </c>
      <c r="G212" s="18"/>
      <c r="H212" s="172"/>
      <c r="I212" s="173"/>
      <c r="J212" s="217">
        <f>H212+I212</f>
        <v>0</v>
      </c>
      <c r="K212" s="172"/>
      <c r="L212" s="173"/>
      <c r="M212" s="217">
        <f>K212+L212</f>
        <v>0</v>
      </c>
      <c r="N212" s="187"/>
      <c r="O212" s="173"/>
      <c r="P212" s="219">
        <f>N212+O212</f>
        <v>0</v>
      </c>
    </row>
    <row r="213" spans="1:16" ht="15">
      <c r="A213" s="22"/>
      <c r="B213" s="20" t="s">
        <v>18</v>
      </c>
      <c r="C213" s="21" t="s">
        <v>213</v>
      </c>
      <c r="D213" s="15"/>
      <c r="E213" s="16"/>
      <c r="F213" s="17" t="s">
        <v>444</v>
      </c>
      <c r="G213" s="18"/>
      <c r="H213" s="172"/>
      <c r="I213" s="173"/>
      <c r="J213" s="217">
        <f>H213+I213</f>
        <v>0</v>
      </c>
      <c r="K213" s="172"/>
      <c r="L213" s="173"/>
      <c r="M213" s="217">
        <f>K213+L213</f>
        <v>0</v>
      </c>
      <c r="N213" s="187"/>
      <c r="O213" s="173"/>
      <c r="P213" s="219">
        <f>N213+O213</f>
        <v>0</v>
      </c>
    </row>
    <row r="214" spans="1:16" ht="15">
      <c r="A214" s="22"/>
      <c r="B214" s="20" t="s">
        <v>19</v>
      </c>
      <c r="C214" s="21" t="s">
        <v>214</v>
      </c>
      <c r="D214" s="15"/>
      <c r="E214" s="16"/>
      <c r="F214" s="17" t="s">
        <v>445</v>
      </c>
      <c r="G214" s="18"/>
      <c r="H214" s="172"/>
      <c r="I214" s="173"/>
      <c r="J214" s="217">
        <f>H214+I214</f>
        <v>0</v>
      </c>
      <c r="K214" s="172"/>
      <c r="L214" s="173"/>
      <c r="M214" s="217">
        <f>K214+L214</f>
        <v>0</v>
      </c>
      <c r="N214" s="187"/>
      <c r="O214" s="173"/>
      <c r="P214" s="219">
        <f>N214+O214</f>
        <v>0</v>
      </c>
    </row>
    <row r="215" spans="1:16" ht="15">
      <c r="A215" s="22"/>
      <c r="B215" s="62" t="s">
        <v>162</v>
      </c>
      <c r="C215" s="63" t="s">
        <v>215</v>
      </c>
      <c r="D215" s="64"/>
      <c r="E215" s="65"/>
      <c r="F215" s="59" t="s">
        <v>446</v>
      </c>
      <c r="G215" s="60" t="s">
        <v>507</v>
      </c>
      <c r="H215" s="169">
        <f>SUM(H216:H219)</f>
        <v>0</v>
      </c>
      <c r="I215" s="170">
        <f>SUM(I216:I219)</f>
        <v>0</v>
      </c>
      <c r="J215" s="171">
        <f>SUM(J216:J219)</f>
        <v>0</v>
      </c>
      <c r="K215" s="169">
        <f aca="true" t="shared" si="17" ref="K215:P215">SUM(K216:K219)</f>
        <v>0</v>
      </c>
      <c r="L215" s="170">
        <f t="shared" si="17"/>
        <v>0</v>
      </c>
      <c r="M215" s="171">
        <f t="shared" si="17"/>
        <v>0</v>
      </c>
      <c r="N215" s="186">
        <f t="shared" si="17"/>
        <v>0</v>
      </c>
      <c r="O215" s="170">
        <f t="shared" si="17"/>
        <v>0</v>
      </c>
      <c r="P215" s="194">
        <f t="shared" si="17"/>
        <v>0</v>
      </c>
    </row>
    <row r="216" spans="1:16" ht="15">
      <c r="A216" s="22"/>
      <c r="B216" s="20" t="s">
        <v>20</v>
      </c>
      <c r="C216" s="21" t="s">
        <v>216</v>
      </c>
      <c r="D216" s="15"/>
      <c r="E216" s="16"/>
      <c r="F216" s="17" t="s">
        <v>447</v>
      </c>
      <c r="G216" s="18"/>
      <c r="H216" s="172"/>
      <c r="I216" s="173"/>
      <c r="J216" s="217">
        <f>H216+I216</f>
        <v>0</v>
      </c>
      <c r="K216" s="172"/>
      <c r="L216" s="173"/>
      <c r="M216" s="217">
        <f>K216+L216</f>
        <v>0</v>
      </c>
      <c r="N216" s="187"/>
      <c r="O216" s="173"/>
      <c r="P216" s="219">
        <f>N216+O216</f>
        <v>0</v>
      </c>
    </row>
    <row r="217" spans="1:16" ht="15">
      <c r="A217" s="22"/>
      <c r="B217" s="20" t="s">
        <v>21</v>
      </c>
      <c r="C217" s="21" t="s">
        <v>217</v>
      </c>
      <c r="D217" s="15"/>
      <c r="E217" s="16"/>
      <c r="F217" s="17" t="s">
        <v>448</v>
      </c>
      <c r="G217" s="18"/>
      <c r="H217" s="172"/>
      <c r="I217" s="173"/>
      <c r="J217" s="217">
        <f>H217+I217</f>
        <v>0</v>
      </c>
      <c r="K217" s="172"/>
      <c r="L217" s="173"/>
      <c r="M217" s="217">
        <f>K217+L217</f>
        <v>0</v>
      </c>
      <c r="N217" s="187"/>
      <c r="O217" s="173"/>
      <c r="P217" s="219">
        <f>N217+O217</f>
        <v>0</v>
      </c>
    </row>
    <row r="218" spans="1:16" ht="15">
      <c r="A218" s="22"/>
      <c r="B218" s="20" t="s">
        <v>22</v>
      </c>
      <c r="C218" s="21" t="s">
        <v>218</v>
      </c>
      <c r="D218" s="15"/>
      <c r="E218" s="16"/>
      <c r="F218" s="17" t="s">
        <v>449</v>
      </c>
      <c r="G218" s="18"/>
      <c r="H218" s="172"/>
      <c r="I218" s="173"/>
      <c r="J218" s="217">
        <f>H218+I218</f>
        <v>0</v>
      </c>
      <c r="K218" s="172"/>
      <c r="L218" s="173"/>
      <c r="M218" s="217">
        <f>K218+L218</f>
        <v>0</v>
      </c>
      <c r="N218" s="187"/>
      <c r="O218" s="173"/>
      <c r="P218" s="219">
        <f>N218+O218</f>
        <v>0</v>
      </c>
    </row>
    <row r="219" spans="1:16" ht="15">
      <c r="A219" s="22"/>
      <c r="B219" s="20" t="s">
        <v>35</v>
      </c>
      <c r="C219" s="21" t="s">
        <v>219</v>
      </c>
      <c r="D219" s="15"/>
      <c r="E219" s="16"/>
      <c r="F219" s="17" t="s">
        <v>450</v>
      </c>
      <c r="G219" s="18"/>
      <c r="H219" s="172"/>
      <c r="I219" s="173"/>
      <c r="J219" s="217">
        <f>H219+I219</f>
        <v>0</v>
      </c>
      <c r="K219" s="172"/>
      <c r="L219" s="173"/>
      <c r="M219" s="217">
        <f>K219+L219</f>
        <v>0</v>
      </c>
      <c r="N219" s="187"/>
      <c r="O219" s="173"/>
      <c r="P219" s="219">
        <f>N219+O219</f>
        <v>0</v>
      </c>
    </row>
    <row r="220" spans="1:16" ht="15">
      <c r="A220" s="22"/>
      <c r="B220" s="62" t="s">
        <v>43</v>
      </c>
      <c r="C220" s="63" t="s">
        <v>220</v>
      </c>
      <c r="D220" s="64"/>
      <c r="E220" s="65"/>
      <c r="F220" s="59" t="s">
        <v>451</v>
      </c>
      <c r="G220" s="60" t="s">
        <v>508</v>
      </c>
      <c r="H220" s="169">
        <f>SUM(H221:H227)</f>
        <v>0</v>
      </c>
      <c r="I220" s="170">
        <f>SUM(I221:I227)</f>
        <v>0</v>
      </c>
      <c r="J220" s="171">
        <f>SUM(J221:J227)</f>
        <v>0</v>
      </c>
      <c r="K220" s="169">
        <f aca="true" t="shared" si="18" ref="K220:P220">SUM(K221:K227)</f>
        <v>0</v>
      </c>
      <c r="L220" s="170">
        <f t="shared" si="18"/>
        <v>0</v>
      </c>
      <c r="M220" s="171">
        <f t="shared" si="18"/>
        <v>0</v>
      </c>
      <c r="N220" s="186">
        <f t="shared" si="18"/>
        <v>0</v>
      </c>
      <c r="O220" s="170">
        <f t="shared" si="18"/>
        <v>0</v>
      </c>
      <c r="P220" s="194">
        <f t="shared" si="18"/>
        <v>0</v>
      </c>
    </row>
    <row r="221" spans="1:16" ht="15">
      <c r="A221" s="22"/>
      <c r="B221" s="20" t="s">
        <v>66</v>
      </c>
      <c r="C221" s="21" t="s">
        <v>221</v>
      </c>
      <c r="D221" s="15"/>
      <c r="E221" s="16"/>
      <c r="F221" s="17" t="s">
        <v>452</v>
      </c>
      <c r="G221" s="18"/>
      <c r="H221" s="172"/>
      <c r="I221" s="173"/>
      <c r="J221" s="217">
        <f aca="true" t="shared" si="19" ref="J221:J227">H221+I221</f>
        <v>0</v>
      </c>
      <c r="K221" s="172"/>
      <c r="L221" s="173"/>
      <c r="M221" s="217">
        <f aca="true" t="shared" si="20" ref="M221:M227">K221+L221</f>
        <v>0</v>
      </c>
      <c r="N221" s="187"/>
      <c r="O221" s="173"/>
      <c r="P221" s="219">
        <f aca="true" t="shared" si="21" ref="P221:P227">N221+O221</f>
        <v>0</v>
      </c>
    </row>
    <row r="222" spans="1:16" ht="15">
      <c r="A222" s="22"/>
      <c r="B222" s="20" t="s">
        <v>78</v>
      </c>
      <c r="C222" s="21" t="s">
        <v>176</v>
      </c>
      <c r="D222" s="15"/>
      <c r="E222" s="16"/>
      <c r="F222" s="17" t="s">
        <v>453</v>
      </c>
      <c r="G222" s="18"/>
      <c r="H222" s="172"/>
      <c r="I222" s="173"/>
      <c r="J222" s="217">
        <f t="shared" si="19"/>
        <v>0</v>
      </c>
      <c r="K222" s="172"/>
      <c r="L222" s="173"/>
      <c r="M222" s="217">
        <f t="shared" si="20"/>
        <v>0</v>
      </c>
      <c r="N222" s="187"/>
      <c r="O222" s="173"/>
      <c r="P222" s="219">
        <f t="shared" si="21"/>
        <v>0</v>
      </c>
    </row>
    <row r="223" spans="1:16" ht="15">
      <c r="A223" s="22"/>
      <c r="B223" s="20" t="s">
        <v>79</v>
      </c>
      <c r="C223" s="21" t="s">
        <v>222</v>
      </c>
      <c r="D223" s="15"/>
      <c r="E223" s="16"/>
      <c r="F223" s="17" t="s">
        <v>454</v>
      </c>
      <c r="G223" s="18"/>
      <c r="H223" s="172"/>
      <c r="I223" s="173"/>
      <c r="J223" s="217">
        <f t="shared" si="19"/>
        <v>0</v>
      </c>
      <c r="K223" s="172"/>
      <c r="L223" s="173"/>
      <c r="M223" s="217">
        <f t="shared" si="20"/>
        <v>0</v>
      </c>
      <c r="N223" s="187"/>
      <c r="O223" s="173"/>
      <c r="P223" s="219">
        <f t="shared" si="21"/>
        <v>0</v>
      </c>
    </row>
    <row r="224" spans="1:16" ht="15">
      <c r="A224" s="22"/>
      <c r="B224" s="20" t="s">
        <v>80</v>
      </c>
      <c r="C224" s="21" t="s">
        <v>178</v>
      </c>
      <c r="D224" s="15"/>
      <c r="E224" s="16"/>
      <c r="F224" s="17" t="s">
        <v>455</v>
      </c>
      <c r="G224" s="18"/>
      <c r="H224" s="172"/>
      <c r="I224" s="173"/>
      <c r="J224" s="217">
        <f t="shared" si="19"/>
        <v>0</v>
      </c>
      <c r="K224" s="172"/>
      <c r="L224" s="173"/>
      <c r="M224" s="217">
        <f t="shared" si="20"/>
        <v>0</v>
      </c>
      <c r="N224" s="187"/>
      <c r="O224" s="173"/>
      <c r="P224" s="219">
        <f t="shared" si="21"/>
        <v>0</v>
      </c>
    </row>
    <row r="225" spans="1:16" ht="15">
      <c r="A225" s="22"/>
      <c r="B225" s="20" t="s">
        <v>81</v>
      </c>
      <c r="C225" s="21" t="s">
        <v>223</v>
      </c>
      <c r="D225" s="15"/>
      <c r="E225" s="16"/>
      <c r="F225" s="17" t="s">
        <v>456</v>
      </c>
      <c r="G225" s="18"/>
      <c r="H225" s="172"/>
      <c r="I225" s="173"/>
      <c r="J225" s="217">
        <f t="shared" si="19"/>
        <v>0</v>
      </c>
      <c r="K225" s="172"/>
      <c r="L225" s="173"/>
      <c r="M225" s="217">
        <f t="shared" si="20"/>
        <v>0</v>
      </c>
      <c r="N225" s="187"/>
      <c r="O225" s="173"/>
      <c r="P225" s="219">
        <f t="shared" si="21"/>
        <v>0</v>
      </c>
    </row>
    <row r="226" spans="1:16" ht="15">
      <c r="A226" s="22"/>
      <c r="B226" s="20" t="s">
        <v>82</v>
      </c>
      <c r="C226" s="21" t="s">
        <v>224</v>
      </c>
      <c r="D226" s="15"/>
      <c r="E226" s="16"/>
      <c r="F226" s="17" t="s">
        <v>457</v>
      </c>
      <c r="G226" s="18"/>
      <c r="H226" s="172"/>
      <c r="I226" s="173"/>
      <c r="J226" s="217">
        <f t="shared" si="19"/>
        <v>0</v>
      </c>
      <c r="K226" s="172"/>
      <c r="L226" s="173"/>
      <c r="M226" s="217">
        <f t="shared" si="20"/>
        <v>0</v>
      </c>
      <c r="N226" s="187"/>
      <c r="O226" s="173"/>
      <c r="P226" s="219">
        <f t="shared" si="21"/>
        <v>0</v>
      </c>
    </row>
    <row r="227" spans="1:16" ht="15">
      <c r="A227" s="22"/>
      <c r="B227" s="20" t="s">
        <v>83</v>
      </c>
      <c r="C227" s="21" t="s">
        <v>225</v>
      </c>
      <c r="D227" s="15"/>
      <c r="E227" s="16"/>
      <c r="F227" s="17" t="s">
        <v>458</v>
      </c>
      <c r="G227" s="18"/>
      <c r="H227" s="172"/>
      <c r="I227" s="173"/>
      <c r="J227" s="217">
        <f t="shared" si="19"/>
        <v>0</v>
      </c>
      <c r="K227" s="172"/>
      <c r="L227" s="173"/>
      <c r="M227" s="217">
        <f t="shared" si="20"/>
        <v>0</v>
      </c>
      <c r="N227" s="187"/>
      <c r="O227" s="173"/>
      <c r="P227" s="219">
        <f t="shared" si="21"/>
        <v>0</v>
      </c>
    </row>
    <row r="228" spans="1:16" ht="15">
      <c r="A228" s="22"/>
      <c r="B228" s="62" t="s">
        <v>172</v>
      </c>
      <c r="C228" s="63" t="s">
        <v>226</v>
      </c>
      <c r="D228" s="64"/>
      <c r="E228" s="65"/>
      <c r="F228" s="59" t="s">
        <v>459</v>
      </c>
      <c r="G228" s="60" t="s">
        <v>509</v>
      </c>
      <c r="H228" s="169">
        <f>SUM(H229:H235)</f>
        <v>0</v>
      </c>
      <c r="I228" s="170">
        <f>SUM(I229:I235)</f>
        <v>0</v>
      </c>
      <c r="J228" s="171">
        <f>SUM(J229:J235)</f>
        <v>0</v>
      </c>
      <c r="K228" s="169">
        <f aca="true" t="shared" si="22" ref="K228:P228">SUM(K229:K235)</f>
        <v>0</v>
      </c>
      <c r="L228" s="170">
        <f t="shared" si="22"/>
        <v>0</v>
      </c>
      <c r="M228" s="171">
        <f t="shared" si="22"/>
        <v>0</v>
      </c>
      <c r="N228" s="186">
        <f t="shared" si="22"/>
        <v>0</v>
      </c>
      <c r="O228" s="170">
        <f t="shared" si="22"/>
        <v>0</v>
      </c>
      <c r="P228" s="194">
        <f t="shared" si="22"/>
        <v>0</v>
      </c>
    </row>
    <row r="229" spans="1:16" ht="15">
      <c r="A229" s="22"/>
      <c r="B229" s="20" t="s">
        <v>84</v>
      </c>
      <c r="C229" s="21" t="s">
        <v>227</v>
      </c>
      <c r="D229" s="15"/>
      <c r="E229" s="16"/>
      <c r="F229" s="17" t="s">
        <v>460</v>
      </c>
      <c r="G229" s="18"/>
      <c r="H229" s="172"/>
      <c r="I229" s="173"/>
      <c r="J229" s="217">
        <f aca="true" t="shared" si="23" ref="J229:J235">H229+I229</f>
        <v>0</v>
      </c>
      <c r="K229" s="172"/>
      <c r="L229" s="173"/>
      <c r="M229" s="217">
        <f aca="true" t="shared" si="24" ref="M229:M235">K229+L229</f>
        <v>0</v>
      </c>
      <c r="N229" s="187"/>
      <c r="O229" s="173"/>
      <c r="P229" s="219">
        <f aca="true" t="shared" si="25" ref="P229:P235">N229+O229</f>
        <v>0</v>
      </c>
    </row>
    <row r="230" spans="1:16" ht="15">
      <c r="A230" s="22"/>
      <c r="B230" s="20" t="s">
        <v>127</v>
      </c>
      <c r="C230" s="21" t="s">
        <v>228</v>
      </c>
      <c r="D230" s="15"/>
      <c r="E230" s="16"/>
      <c r="F230" s="17" t="s">
        <v>461</v>
      </c>
      <c r="G230" s="18"/>
      <c r="H230" s="172"/>
      <c r="I230" s="173"/>
      <c r="J230" s="217">
        <f t="shared" si="23"/>
        <v>0</v>
      </c>
      <c r="K230" s="172"/>
      <c r="L230" s="173"/>
      <c r="M230" s="217">
        <f t="shared" si="24"/>
        <v>0</v>
      </c>
      <c r="N230" s="187"/>
      <c r="O230" s="173"/>
      <c r="P230" s="219">
        <f t="shared" si="25"/>
        <v>0</v>
      </c>
    </row>
    <row r="231" spans="1:16" ht="15">
      <c r="A231" s="22"/>
      <c r="B231" s="20" t="s">
        <v>128</v>
      </c>
      <c r="C231" s="21" t="s">
        <v>229</v>
      </c>
      <c r="D231" s="15"/>
      <c r="E231" s="16"/>
      <c r="F231" s="17" t="s">
        <v>462</v>
      </c>
      <c r="G231" s="18"/>
      <c r="H231" s="172"/>
      <c r="I231" s="173"/>
      <c r="J231" s="217">
        <f t="shared" si="23"/>
        <v>0</v>
      </c>
      <c r="K231" s="172"/>
      <c r="L231" s="173"/>
      <c r="M231" s="217">
        <f t="shared" si="24"/>
        <v>0</v>
      </c>
      <c r="N231" s="187"/>
      <c r="O231" s="173"/>
      <c r="P231" s="219">
        <f t="shared" si="25"/>
        <v>0</v>
      </c>
    </row>
    <row r="232" spans="1:16" ht="15">
      <c r="A232" s="22"/>
      <c r="B232" s="20" t="s">
        <v>129</v>
      </c>
      <c r="C232" s="21" t="s">
        <v>230</v>
      </c>
      <c r="D232" s="15"/>
      <c r="E232" s="16"/>
      <c r="F232" s="17" t="s">
        <v>463</v>
      </c>
      <c r="G232" s="18"/>
      <c r="H232" s="172"/>
      <c r="I232" s="173"/>
      <c r="J232" s="217">
        <f t="shared" si="23"/>
        <v>0</v>
      </c>
      <c r="K232" s="172"/>
      <c r="L232" s="173"/>
      <c r="M232" s="217">
        <f t="shared" si="24"/>
        <v>0</v>
      </c>
      <c r="N232" s="187"/>
      <c r="O232" s="173"/>
      <c r="P232" s="219">
        <f t="shared" si="25"/>
        <v>0</v>
      </c>
    </row>
    <row r="233" spans="1:16" ht="15">
      <c r="A233" s="22"/>
      <c r="B233" s="20" t="s">
        <v>130</v>
      </c>
      <c r="C233" s="21" t="s">
        <v>231</v>
      </c>
      <c r="D233" s="15"/>
      <c r="E233" s="16"/>
      <c r="F233" s="17" t="s">
        <v>464</v>
      </c>
      <c r="G233" s="18"/>
      <c r="H233" s="172"/>
      <c r="I233" s="173"/>
      <c r="J233" s="217">
        <f t="shared" si="23"/>
        <v>0</v>
      </c>
      <c r="K233" s="172"/>
      <c r="L233" s="173"/>
      <c r="M233" s="217">
        <f t="shared" si="24"/>
        <v>0</v>
      </c>
      <c r="N233" s="187"/>
      <c r="O233" s="173"/>
      <c r="P233" s="219">
        <f t="shared" si="25"/>
        <v>0</v>
      </c>
    </row>
    <row r="234" spans="1:16" ht="15">
      <c r="A234" s="22"/>
      <c r="B234" s="20" t="s">
        <v>174</v>
      </c>
      <c r="C234" s="21" t="s">
        <v>232</v>
      </c>
      <c r="D234" s="15"/>
      <c r="E234" s="16"/>
      <c r="F234" s="17" t="s">
        <v>465</v>
      </c>
      <c r="G234" s="18"/>
      <c r="H234" s="172"/>
      <c r="I234" s="173"/>
      <c r="J234" s="217">
        <f t="shared" si="23"/>
        <v>0</v>
      </c>
      <c r="K234" s="172"/>
      <c r="L234" s="173"/>
      <c r="M234" s="217">
        <f t="shared" si="24"/>
        <v>0</v>
      </c>
      <c r="N234" s="187"/>
      <c r="O234" s="173"/>
      <c r="P234" s="219">
        <f t="shared" si="25"/>
        <v>0</v>
      </c>
    </row>
    <row r="235" spans="1:16" ht="15">
      <c r="A235" s="22"/>
      <c r="B235" s="20" t="s">
        <v>185</v>
      </c>
      <c r="C235" s="21" t="s">
        <v>233</v>
      </c>
      <c r="D235" s="15"/>
      <c r="E235" s="16"/>
      <c r="F235" s="17" t="s">
        <v>466</v>
      </c>
      <c r="G235" s="18"/>
      <c r="H235" s="172"/>
      <c r="I235" s="173"/>
      <c r="J235" s="217">
        <f t="shared" si="23"/>
        <v>0</v>
      </c>
      <c r="K235" s="172"/>
      <c r="L235" s="173"/>
      <c r="M235" s="217">
        <f t="shared" si="24"/>
        <v>0</v>
      </c>
      <c r="N235" s="187"/>
      <c r="O235" s="173"/>
      <c r="P235" s="219">
        <f t="shared" si="25"/>
        <v>0</v>
      </c>
    </row>
    <row r="236" spans="1:16" ht="15">
      <c r="A236" s="22"/>
      <c r="B236" s="62" t="s">
        <v>183</v>
      </c>
      <c r="C236" s="63" t="s">
        <v>234</v>
      </c>
      <c r="D236" s="64"/>
      <c r="E236" s="65"/>
      <c r="F236" s="59" t="s">
        <v>467</v>
      </c>
      <c r="G236" s="60" t="s">
        <v>510</v>
      </c>
      <c r="H236" s="169">
        <f>SUM(H237:H239)</f>
        <v>0</v>
      </c>
      <c r="I236" s="170">
        <f>SUM(I237:I239)</f>
        <v>0</v>
      </c>
      <c r="J236" s="171">
        <f>SUM(J237:J239)</f>
        <v>0</v>
      </c>
      <c r="K236" s="169">
        <f aca="true" t="shared" si="26" ref="K236:P236">SUM(K237:K239)</f>
        <v>0</v>
      </c>
      <c r="L236" s="170">
        <f t="shared" si="26"/>
        <v>0</v>
      </c>
      <c r="M236" s="171">
        <f t="shared" si="26"/>
        <v>0</v>
      </c>
      <c r="N236" s="186">
        <f t="shared" si="26"/>
        <v>0</v>
      </c>
      <c r="O236" s="170">
        <f t="shared" si="26"/>
        <v>0</v>
      </c>
      <c r="P236" s="194">
        <f t="shared" si="26"/>
        <v>0</v>
      </c>
    </row>
    <row r="237" spans="1:16" ht="15">
      <c r="A237" s="22"/>
      <c r="B237" s="20" t="s">
        <v>186</v>
      </c>
      <c r="C237" s="21" t="s">
        <v>235</v>
      </c>
      <c r="D237" s="15"/>
      <c r="E237" s="16"/>
      <c r="F237" s="17" t="s">
        <v>468</v>
      </c>
      <c r="G237" s="18"/>
      <c r="H237" s="172"/>
      <c r="I237" s="173"/>
      <c r="J237" s="217">
        <f>H237+I237</f>
        <v>0</v>
      </c>
      <c r="K237" s="172"/>
      <c r="L237" s="173"/>
      <c r="M237" s="217">
        <f>K237+L237</f>
        <v>0</v>
      </c>
      <c r="N237" s="187"/>
      <c r="O237" s="173"/>
      <c r="P237" s="219">
        <f>N237+O237</f>
        <v>0</v>
      </c>
    </row>
    <row r="238" spans="1:16" ht="15">
      <c r="A238" s="22"/>
      <c r="B238" s="20" t="s">
        <v>187</v>
      </c>
      <c r="C238" s="21" t="s">
        <v>236</v>
      </c>
      <c r="D238" s="15"/>
      <c r="E238" s="16"/>
      <c r="F238" s="17" t="s">
        <v>469</v>
      </c>
      <c r="G238" s="18"/>
      <c r="H238" s="172"/>
      <c r="I238" s="173"/>
      <c r="J238" s="217">
        <f>H238+I238</f>
        <v>0</v>
      </c>
      <c r="K238" s="172"/>
      <c r="L238" s="173"/>
      <c r="M238" s="217">
        <f>K238+L238</f>
        <v>0</v>
      </c>
      <c r="N238" s="187"/>
      <c r="O238" s="173"/>
      <c r="P238" s="219">
        <f>N238+O238</f>
        <v>0</v>
      </c>
    </row>
    <row r="239" spans="1:16" ht="15">
      <c r="A239" s="22"/>
      <c r="B239" s="20" t="s">
        <v>188</v>
      </c>
      <c r="C239" s="21" t="s">
        <v>237</v>
      </c>
      <c r="D239" s="15"/>
      <c r="E239" s="16"/>
      <c r="F239" s="17" t="s">
        <v>470</v>
      </c>
      <c r="G239" s="18"/>
      <c r="H239" s="172"/>
      <c r="I239" s="173"/>
      <c r="J239" s="217">
        <f>H239+I239</f>
        <v>0</v>
      </c>
      <c r="K239" s="172"/>
      <c r="L239" s="173"/>
      <c r="M239" s="217">
        <f>K239+L239</f>
        <v>0</v>
      </c>
      <c r="N239" s="187"/>
      <c r="O239" s="173"/>
      <c r="P239" s="219">
        <f>N239+O239</f>
        <v>0</v>
      </c>
    </row>
    <row r="240" spans="1:16" ht="15">
      <c r="A240" s="22"/>
      <c r="B240" s="62" t="s">
        <v>196</v>
      </c>
      <c r="C240" s="63" t="s">
        <v>238</v>
      </c>
      <c r="D240" s="64"/>
      <c r="E240" s="65"/>
      <c r="F240" s="59" t="s">
        <v>471</v>
      </c>
      <c r="G240" s="60" t="s">
        <v>513</v>
      </c>
      <c r="H240" s="169">
        <f>SUM(H241)</f>
        <v>0</v>
      </c>
      <c r="I240" s="170">
        <f>SUM(I241)</f>
        <v>0</v>
      </c>
      <c r="J240" s="171">
        <f>SUM(J241)</f>
        <v>0</v>
      </c>
      <c r="K240" s="169">
        <f aca="true" t="shared" si="27" ref="K240:P240">SUM(K241)</f>
        <v>0</v>
      </c>
      <c r="L240" s="170">
        <f t="shared" si="27"/>
        <v>0</v>
      </c>
      <c r="M240" s="171">
        <f t="shared" si="27"/>
        <v>0</v>
      </c>
      <c r="N240" s="186">
        <f t="shared" si="27"/>
        <v>0</v>
      </c>
      <c r="O240" s="170">
        <f t="shared" si="27"/>
        <v>0</v>
      </c>
      <c r="P240" s="194">
        <f t="shared" si="27"/>
        <v>0</v>
      </c>
    </row>
    <row r="241" spans="1:16" ht="15">
      <c r="A241" s="22"/>
      <c r="B241" s="99" t="s">
        <v>189</v>
      </c>
      <c r="C241" s="100" t="s">
        <v>239</v>
      </c>
      <c r="D241" s="83"/>
      <c r="E241" s="84"/>
      <c r="F241" s="17" t="s">
        <v>472</v>
      </c>
      <c r="G241" s="18"/>
      <c r="H241" s="172"/>
      <c r="I241" s="173"/>
      <c r="J241" s="217">
        <f>H241+I241</f>
        <v>0</v>
      </c>
      <c r="K241" s="172"/>
      <c r="L241" s="173"/>
      <c r="M241" s="217">
        <f>K241+L241</f>
        <v>0</v>
      </c>
      <c r="N241" s="187"/>
      <c r="O241" s="173"/>
      <c r="P241" s="219">
        <f>N241+O241</f>
        <v>0</v>
      </c>
    </row>
    <row r="242" spans="2:16" ht="29.25">
      <c r="B242" s="104"/>
      <c r="C242" s="105" t="s">
        <v>395</v>
      </c>
      <c r="D242" s="106"/>
      <c r="E242" s="107"/>
      <c r="F242" s="53" t="s">
        <v>473</v>
      </c>
      <c r="G242" s="54" t="s">
        <v>512</v>
      </c>
      <c r="H242" s="181">
        <f>H206+H210+H215+H220+H228+H236+H240</f>
        <v>0</v>
      </c>
      <c r="I242" s="182">
        <f>I206+I210+I215+I220+I228+I236+I240</f>
        <v>0</v>
      </c>
      <c r="J242" s="183">
        <f>J206+J210+J215+J220+J228+J236+J240</f>
        <v>0</v>
      </c>
      <c r="K242" s="181">
        <f aca="true" t="shared" si="28" ref="K242:P242">K206+K210+K215+K220+K228+K236+K240</f>
        <v>0</v>
      </c>
      <c r="L242" s="182">
        <f t="shared" si="28"/>
        <v>0</v>
      </c>
      <c r="M242" s="183">
        <f t="shared" si="28"/>
        <v>0</v>
      </c>
      <c r="N242" s="191">
        <f t="shared" si="28"/>
        <v>0</v>
      </c>
      <c r="O242" s="182">
        <f t="shared" si="28"/>
        <v>0</v>
      </c>
      <c r="P242" s="196">
        <f t="shared" si="28"/>
        <v>0</v>
      </c>
    </row>
    <row r="243" spans="2:16" ht="15">
      <c r="B243" s="85" t="s">
        <v>240</v>
      </c>
      <c r="C243" s="86" t="s">
        <v>241</v>
      </c>
      <c r="D243" s="87"/>
      <c r="E243" s="53"/>
      <c r="F243" s="53" t="s">
        <v>474</v>
      </c>
      <c r="G243" s="54" t="s">
        <v>514</v>
      </c>
      <c r="H243" s="181">
        <f>H242-H202</f>
        <v>0</v>
      </c>
      <c r="I243" s="182">
        <f>I242-I202</f>
        <v>0</v>
      </c>
      <c r="J243" s="183">
        <f>J242-J202</f>
        <v>0</v>
      </c>
      <c r="K243" s="181">
        <f aca="true" t="shared" si="29" ref="K243:P243">K242-K202</f>
        <v>0</v>
      </c>
      <c r="L243" s="182">
        <f t="shared" si="29"/>
        <v>0</v>
      </c>
      <c r="M243" s="183">
        <f t="shared" si="29"/>
        <v>0</v>
      </c>
      <c r="N243" s="191">
        <f t="shared" si="29"/>
        <v>0</v>
      </c>
      <c r="O243" s="182">
        <f t="shared" si="29"/>
        <v>0</v>
      </c>
      <c r="P243" s="196">
        <f t="shared" si="29"/>
        <v>0</v>
      </c>
    </row>
    <row r="244" spans="1:16" ht="15">
      <c r="A244" s="22"/>
      <c r="B244" s="99" t="s">
        <v>242</v>
      </c>
      <c r="C244" s="108" t="s">
        <v>73</v>
      </c>
      <c r="D244" s="83"/>
      <c r="E244" s="84"/>
      <c r="F244" s="17" t="s">
        <v>475</v>
      </c>
      <c r="G244" s="18"/>
      <c r="H244" s="172"/>
      <c r="I244" s="173"/>
      <c r="J244" s="217">
        <f>H244+I244</f>
        <v>0</v>
      </c>
      <c r="K244" s="172"/>
      <c r="L244" s="173"/>
      <c r="M244" s="217">
        <f>K244+L244</f>
        <v>0</v>
      </c>
      <c r="N244" s="187"/>
      <c r="O244" s="173"/>
      <c r="P244" s="219">
        <f>N244+O244</f>
        <v>0</v>
      </c>
    </row>
    <row r="245" spans="2:16" ht="15.75" thickBot="1">
      <c r="B245" s="93" t="s">
        <v>243</v>
      </c>
      <c r="C245" s="94" t="s">
        <v>244</v>
      </c>
      <c r="D245" s="95"/>
      <c r="E245" s="96"/>
      <c r="F245" s="53" t="s">
        <v>476</v>
      </c>
      <c r="G245" s="54" t="s">
        <v>511</v>
      </c>
      <c r="H245" s="181">
        <f>H243-H244</f>
        <v>0</v>
      </c>
      <c r="I245" s="182">
        <f>I243-I244</f>
        <v>0</v>
      </c>
      <c r="J245" s="183">
        <f>J243-J244</f>
        <v>0</v>
      </c>
      <c r="K245" s="181">
        <f aca="true" t="shared" si="30" ref="K245:P245">K243-K244</f>
        <v>0</v>
      </c>
      <c r="L245" s="182">
        <f t="shared" si="30"/>
        <v>0</v>
      </c>
      <c r="M245" s="183">
        <f t="shared" si="30"/>
        <v>0</v>
      </c>
      <c r="N245" s="191">
        <f t="shared" si="30"/>
        <v>0</v>
      </c>
      <c r="O245" s="182">
        <f t="shared" si="30"/>
        <v>0</v>
      </c>
      <c r="P245" s="196">
        <f t="shared" si="30"/>
        <v>0</v>
      </c>
    </row>
    <row r="246" spans="1:16" s="7" customFormat="1" ht="15.75" thickBot="1">
      <c r="A246" s="8"/>
      <c r="B246" s="9"/>
      <c r="C246" s="4" t="s">
        <v>515</v>
      </c>
      <c r="D246" s="5"/>
      <c r="E246" s="6"/>
      <c r="F246" s="10"/>
      <c r="G246" s="11"/>
      <c r="H246" s="259"/>
      <c r="I246" s="260"/>
      <c r="J246" s="184">
        <f>J245-H115</f>
        <v>0</v>
      </c>
      <c r="K246" s="259"/>
      <c r="L246" s="260"/>
      <c r="M246" s="184">
        <f>M245-I115</f>
        <v>0</v>
      </c>
      <c r="N246" s="273"/>
      <c r="O246" s="274"/>
      <c r="P246" s="197">
        <f>P245-J115</f>
        <v>0</v>
      </c>
    </row>
    <row r="247" spans="3:8" ht="18">
      <c r="C247" s="101" t="s">
        <v>533</v>
      </c>
      <c r="D247" s="102"/>
      <c r="E247" s="103"/>
      <c r="F247" s="257" t="s">
        <v>249</v>
      </c>
      <c r="G247" s="238"/>
      <c r="H247" s="237"/>
    </row>
    <row r="248" spans="3:8" ht="15.75" thickBot="1">
      <c r="C248" s="78"/>
      <c r="D248" s="40"/>
      <c r="E248" s="41"/>
      <c r="F248" s="258"/>
      <c r="G248" s="239" t="s">
        <v>807</v>
      </c>
      <c r="H248" s="221">
        <f>J20</f>
        <v>41639</v>
      </c>
    </row>
    <row r="249" spans="2:8" ht="15">
      <c r="B249" s="117" t="s">
        <v>13</v>
      </c>
      <c r="C249" s="14" t="s">
        <v>537</v>
      </c>
      <c r="D249" s="15"/>
      <c r="E249" s="16"/>
      <c r="F249" s="17" t="s">
        <v>534</v>
      </c>
      <c r="G249" s="240"/>
      <c r="H249" s="234"/>
    </row>
    <row r="250" spans="2:8" ht="15">
      <c r="B250" s="13" t="s">
        <v>14</v>
      </c>
      <c r="C250" s="14" t="s">
        <v>538</v>
      </c>
      <c r="D250" s="15"/>
      <c r="E250" s="16"/>
      <c r="F250" s="17" t="s">
        <v>535</v>
      </c>
      <c r="G250" s="241"/>
      <c r="H250" s="234"/>
    </row>
    <row r="251" spans="2:8" ht="15">
      <c r="B251" s="81" t="s">
        <v>15</v>
      </c>
      <c r="C251" s="82" t="s">
        <v>539</v>
      </c>
      <c r="D251" s="83"/>
      <c r="E251" s="84"/>
      <c r="F251" s="88" t="s">
        <v>536</v>
      </c>
      <c r="G251" s="241"/>
      <c r="H251" s="235"/>
    </row>
    <row r="252" spans="2:8" ht="15.75" thickBot="1">
      <c r="B252" s="118" t="s">
        <v>16</v>
      </c>
      <c r="C252" s="126" t="s">
        <v>804</v>
      </c>
      <c r="D252" s="119"/>
      <c r="E252" s="120"/>
      <c r="F252" s="121" t="s">
        <v>803</v>
      </c>
      <c r="G252" s="242"/>
      <c r="H252" s="236"/>
    </row>
    <row r="253" ht="13.5" thickBot="1"/>
    <row r="254" spans="3:10" ht="18">
      <c r="C254" s="254" t="s">
        <v>811</v>
      </c>
      <c r="D254" s="255"/>
      <c r="E254" s="231"/>
      <c r="F254" s="232"/>
      <c r="G254" s="243"/>
      <c r="H254" s="261" t="s">
        <v>808</v>
      </c>
      <c r="I254" s="261"/>
      <c r="J254" s="262"/>
    </row>
    <row r="255" spans="3:10" ht="15.75" thickBot="1">
      <c r="C255" s="256" t="s">
        <v>812</v>
      </c>
      <c r="D255" s="40"/>
      <c r="E255" s="40"/>
      <c r="F255" s="233"/>
      <c r="G255" s="244" t="s">
        <v>807</v>
      </c>
      <c r="H255" s="221">
        <f>H20</f>
        <v>40908</v>
      </c>
      <c r="I255" s="230">
        <f>I20</f>
        <v>41274</v>
      </c>
      <c r="J255" s="230">
        <f>J20</f>
        <v>41639</v>
      </c>
    </row>
    <row r="256" spans="3:10" ht="14.25">
      <c r="C256" s="245" t="s">
        <v>809</v>
      </c>
      <c r="D256" s="263"/>
      <c r="E256" s="263"/>
      <c r="F256" s="248" t="s">
        <v>810</v>
      </c>
      <c r="G256" s="251"/>
      <c r="H256" s="234"/>
      <c r="I256" s="202"/>
      <c r="J256" s="202"/>
    </row>
    <row r="257" spans="3:10" ht="14.25">
      <c r="C257" s="246" t="s">
        <v>809</v>
      </c>
      <c r="D257" s="281"/>
      <c r="E257" s="281"/>
      <c r="F257" s="249" t="s">
        <v>810</v>
      </c>
      <c r="G257" s="252"/>
      <c r="H257" s="234"/>
      <c r="I257" s="202"/>
      <c r="J257" s="202"/>
    </row>
    <row r="258" spans="3:10" ht="14.25">
      <c r="C258" s="246" t="s">
        <v>809</v>
      </c>
      <c r="D258" s="281"/>
      <c r="E258" s="281"/>
      <c r="F258" s="249" t="s">
        <v>810</v>
      </c>
      <c r="G258" s="252"/>
      <c r="H258" s="235"/>
      <c r="I258" s="228"/>
      <c r="J258" s="228"/>
    </row>
    <row r="259" spans="3:10" ht="14.25">
      <c r="C259" s="246" t="s">
        <v>809</v>
      </c>
      <c r="D259" s="281"/>
      <c r="E259" s="281"/>
      <c r="F259" s="249" t="s">
        <v>810</v>
      </c>
      <c r="G259" s="252"/>
      <c r="H259" s="234"/>
      <c r="I259" s="202"/>
      <c r="J259" s="202"/>
    </row>
    <row r="260" spans="3:10" ht="15" thickBot="1">
      <c r="C260" s="247" t="s">
        <v>809</v>
      </c>
      <c r="D260" s="282"/>
      <c r="E260" s="282"/>
      <c r="F260" s="250" t="s">
        <v>810</v>
      </c>
      <c r="G260" s="253"/>
      <c r="H260" s="236"/>
      <c r="I260" s="229"/>
      <c r="J260" s="229"/>
    </row>
  </sheetData>
  <sheetProtection/>
  <mergeCells count="33">
    <mergeCell ref="D257:E257"/>
    <mergeCell ref="D258:E258"/>
    <mergeCell ref="D259:E259"/>
    <mergeCell ref="D260:E260"/>
    <mergeCell ref="H19:J19"/>
    <mergeCell ref="B2:J4"/>
    <mergeCell ref="F18:J18"/>
    <mergeCell ref="D6:H6"/>
    <mergeCell ref="D8:H8"/>
    <mergeCell ref="D11:H11"/>
    <mergeCell ref="D14:H14"/>
    <mergeCell ref="N246:O246"/>
    <mergeCell ref="N159:P159"/>
    <mergeCell ref="K158:M158"/>
    <mergeCell ref="N158:P158"/>
    <mergeCell ref="K204:M204"/>
    <mergeCell ref="N204:P204"/>
    <mergeCell ref="K203:M203"/>
    <mergeCell ref="N203:P203"/>
    <mergeCell ref="F203:F204"/>
    <mergeCell ref="K159:M159"/>
    <mergeCell ref="K246:L246"/>
    <mergeCell ref="H158:J158"/>
    <mergeCell ref="H159:J159"/>
    <mergeCell ref="H203:J203"/>
    <mergeCell ref="H204:J204"/>
    <mergeCell ref="F247:F248"/>
    <mergeCell ref="F19:F20"/>
    <mergeCell ref="H246:I246"/>
    <mergeCell ref="H254:J254"/>
    <mergeCell ref="D256:E256"/>
    <mergeCell ref="F107:F108"/>
    <mergeCell ref="F158:F159"/>
  </mergeCells>
  <printOptions/>
  <pageMargins left="0.37" right="0.23" top="0.31" bottom="0.24" header="0.31" footer="0.22"/>
  <pageSetup fitToHeight="4" fitToWidth="1" horizontalDpi="600" verticalDpi="600" orientation="landscape" paperSize="9" scale="5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4"/>
  <sheetViews>
    <sheetView zoomScale="75" zoomScaleNormal="75" zoomScalePageLayoutView="0" workbookViewId="0" topLeftCell="A201">
      <selection activeCell="I20" sqref="I20"/>
    </sheetView>
  </sheetViews>
  <sheetFormatPr defaultColWidth="9.140625" defaultRowHeight="12.75"/>
  <cols>
    <col min="1" max="1" width="2.140625" style="1" customWidth="1"/>
    <col min="2" max="2" width="8.57421875" style="1" customWidth="1"/>
    <col min="3" max="3" width="53.00390625" style="1" customWidth="1"/>
    <col min="4" max="4" width="26.57421875" style="1" customWidth="1"/>
    <col min="5" max="5" width="17.8515625" style="1" customWidth="1"/>
    <col min="6" max="6" width="10.8515625" style="1" customWidth="1"/>
    <col min="7" max="7" width="22.8515625" style="1" customWidth="1"/>
    <col min="8" max="9" width="13.7109375" style="1" customWidth="1"/>
    <col min="10" max="10" width="12.00390625" style="1" customWidth="1"/>
    <col min="11" max="16384" width="9.140625" style="1" customWidth="1"/>
  </cols>
  <sheetData>
    <row r="1" ht="7.5" customHeight="1" thickBot="1"/>
    <row r="2" spans="2:10" ht="12" customHeight="1">
      <c r="B2" s="286" t="s">
        <v>520</v>
      </c>
      <c r="C2" s="287"/>
      <c r="D2" s="287"/>
      <c r="E2" s="287"/>
      <c r="F2" s="287"/>
      <c r="G2" s="287"/>
      <c r="H2" s="287"/>
      <c r="I2" s="287"/>
      <c r="J2" s="24"/>
    </row>
    <row r="3" spans="2:10" ht="12" customHeight="1">
      <c r="B3" s="289"/>
      <c r="C3" s="290"/>
      <c r="D3" s="290"/>
      <c r="E3" s="290"/>
      <c r="F3" s="290"/>
      <c r="G3" s="290"/>
      <c r="H3" s="290"/>
      <c r="I3" s="290"/>
      <c r="J3" s="24"/>
    </row>
    <row r="4" spans="2:10" ht="12" customHeight="1" thickBot="1">
      <c r="B4" s="292"/>
      <c r="C4" s="293"/>
      <c r="D4" s="293"/>
      <c r="E4" s="293"/>
      <c r="F4" s="293"/>
      <c r="G4" s="293"/>
      <c r="H4" s="293"/>
      <c r="I4" s="293"/>
      <c r="J4" s="24"/>
    </row>
    <row r="5" spans="2:10" ht="15.75" customHeight="1" thickBot="1">
      <c r="B5" s="36"/>
      <c r="C5" s="37"/>
      <c r="D5" s="37"/>
      <c r="E5" s="37"/>
      <c r="F5" s="37"/>
      <c r="G5" s="37"/>
      <c r="H5" s="37"/>
      <c r="I5" s="37"/>
      <c r="J5" s="25"/>
    </row>
    <row r="6" spans="2:10" ht="19.5" customHeight="1" thickBot="1" thickTop="1">
      <c r="B6" s="36"/>
      <c r="C6" s="29" t="s">
        <v>527</v>
      </c>
      <c r="D6" s="300">
        <f>'Vstupní formulář'!D6:H6</f>
        <v>0</v>
      </c>
      <c r="E6" s="301"/>
      <c r="F6" s="301"/>
      <c r="G6" s="301"/>
      <c r="H6" s="302"/>
      <c r="I6" s="37"/>
      <c r="J6" s="25"/>
    </row>
    <row r="7" spans="2:10" ht="19.5" customHeight="1" thickBot="1" thickTop="1">
      <c r="B7" s="36"/>
      <c r="C7" s="29" t="s">
        <v>532</v>
      </c>
      <c r="D7" s="27">
        <f>'Vstupní formulář'!D7</f>
        <v>0</v>
      </c>
      <c r="E7" s="28"/>
      <c r="F7" s="29"/>
      <c r="G7" s="30"/>
      <c r="H7" s="26"/>
      <c r="I7" s="37"/>
      <c r="J7" s="25"/>
    </row>
    <row r="8" spans="2:10" ht="19.5" customHeight="1" thickBot="1" thickTop="1">
      <c r="B8" s="36"/>
      <c r="C8" s="29" t="s">
        <v>521</v>
      </c>
      <c r="D8" s="300">
        <f>'Vstupní formulář'!D8:H8</f>
        <v>0</v>
      </c>
      <c r="E8" s="301"/>
      <c r="F8" s="301"/>
      <c r="G8" s="301"/>
      <c r="H8" s="302"/>
      <c r="I8" s="37"/>
      <c r="J8" s="25"/>
    </row>
    <row r="9" spans="2:10" ht="19.5" customHeight="1" thickBot="1" thickTop="1">
      <c r="B9" s="36"/>
      <c r="C9" s="29" t="s">
        <v>522</v>
      </c>
      <c r="D9" s="27">
        <f>'Vstupní formulář'!D9</f>
        <v>0</v>
      </c>
      <c r="E9" s="28"/>
      <c r="F9" s="29"/>
      <c r="G9" s="30"/>
      <c r="H9" s="26"/>
      <c r="I9" s="37"/>
      <c r="J9" s="25"/>
    </row>
    <row r="10" spans="2:10" ht="19.5" customHeight="1" thickBot="1" thickTop="1">
      <c r="B10" s="36"/>
      <c r="C10" s="29" t="s">
        <v>523</v>
      </c>
      <c r="D10" s="27">
        <f>'Vstupní formulář'!D10</f>
        <v>0</v>
      </c>
      <c r="E10" s="26"/>
      <c r="F10" s="31"/>
      <c r="G10" s="30"/>
      <c r="H10" s="32"/>
      <c r="I10" s="37"/>
      <c r="J10" s="25"/>
    </row>
    <row r="11" spans="2:10" ht="19.5" customHeight="1" thickBot="1" thickTop="1">
      <c r="B11" s="36"/>
      <c r="C11" s="29" t="s">
        <v>524</v>
      </c>
      <c r="D11" s="300">
        <f>'Vstupní formulář'!D11:H11</f>
        <v>0</v>
      </c>
      <c r="E11" s="301"/>
      <c r="F11" s="301"/>
      <c r="G11" s="301"/>
      <c r="H11" s="302"/>
      <c r="I11" s="37"/>
      <c r="J11" s="25"/>
    </row>
    <row r="12" spans="2:10" ht="19.5" customHeight="1" thickBot="1" thickTop="1">
      <c r="B12" s="36"/>
      <c r="C12" s="29" t="s">
        <v>525</v>
      </c>
      <c r="D12" s="27" t="str">
        <f>'Vstupní formulář'!D12</f>
        <v>CZ0208</v>
      </c>
      <c r="E12" s="33"/>
      <c r="F12" s="33"/>
      <c r="G12" s="33"/>
      <c r="H12" s="34"/>
      <c r="I12" s="37"/>
      <c r="J12" s="25"/>
    </row>
    <row r="13" spans="2:10" ht="19.5" customHeight="1" thickBot="1" thickTop="1">
      <c r="B13" s="36"/>
      <c r="C13" s="29" t="s">
        <v>577</v>
      </c>
      <c r="D13" s="27">
        <v>25</v>
      </c>
      <c r="E13" s="33"/>
      <c r="F13" s="33"/>
      <c r="G13" s="33"/>
      <c r="H13" s="35"/>
      <c r="I13" s="37"/>
      <c r="J13" s="25"/>
    </row>
    <row r="14" spans="2:10" ht="19.5" customHeight="1" thickBot="1" thickTop="1">
      <c r="B14" s="36"/>
      <c r="C14" s="29" t="s">
        <v>528</v>
      </c>
      <c r="D14" s="300">
        <f>'Vstupní formulář'!D14:H14</f>
        <v>0</v>
      </c>
      <c r="E14" s="301"/>
      <c r="F14" s="301"/>
      <c r="G14" s="301"/>
      <c r="H14" s="302"/>
      <c r="I14" s="37"/>
      <c r="J14" s="25"/>
    </row>
    <row r="15" spans="2:10" ht="19.5" customHeight="1" thickBot="1" thickTop="1">
      <c r="B15" s="36"/>
      <c r="C15" s="29" t="s">
        <v>526</v>
      </c>
      <c r="D15" s="157">
        <f>'Vstupní formulář'!D15</f>
        <v>41949</v>
      </c>
      <c r="E15" s="33"/>
      <c r="F15" s="33"/>
      <c r="G15" s="33"/>
      <c r="H15" s="128">
        <v>1</v>
      </c>
      <c r="I15" s="128">
        <v>2</v>
      </c>
      <c r="J15" s="25" t="s">
        <v>540</v>
      </c>
    </row>
    <row r="16" spans="2:10" s="2" customFormat="1" ht="19.5" customHeight="1" thickBot="1" thickTop="1">
      <c r="B16" s="70"/>
      <c r="C16" s="78"/>
      <c r="D16" s="40"/>
      <c r="E16" s="74"/>
      <c r="F16" s="42"/>
      <c r="G16" s="43" t="s">
        <v>251</v>
      </c>
      <c r="H16" s="115">
        <f>'Vstupní formulář'!I20</f>
        <v>41274</v>
      </c>
      <c r="I16" s="127">
        <f>'Vstupní formulář'!J20</f>
        <v>41639</v>
      </c>
      <c r="J16" s="2" t="s">
        <v>550</v>
      </c>
    </row>
    <row r="17" spans="2:9" ht="15">
      <c r="B17" s="49" t="s">
        <v>0</v>
      </c>
      <c r="C17" s="50" t="s">
        <v>1</v>
      </c>
      <c r="D17" s="51"/>
      <c r="E17" s="52"/>
      <c r="F17" s="53" t="s">
        <v>312</v>
      </c>
      <c r="G17" s="54" t="s">
        <v>517</v>
      </c>
      <c r="H17" s="55">
        <f>'Vstupní formulář'!I22</f>
        <v>0</v>
      </c>
      <c r="I17" s="55">
        <f>'Vstupní formulář'!J22</f>
        <v>0</v>
      </c>
    </row>
    <row r="18" spans="1:9" ht="15">
      <c r="A18" s="12"/>
      <c r="B18" s="56" t="s">
        <v>2</v>
      </c>
      <c r="C18" s="57" t="s">
        <v>3</v>
      </c>
      <c r="D18" s="58"/>
      <c r="E18" s="59"/>
      <c r="F18" s="59" t="s">
        <v>313</v>
      </c>
      <c r="G18" s="60" t="s">
        <v>478</v>
      </c>
      <c r="H18" s="61">
        <f>'Vstupní formulář'!I23</f>
        <v>0</v>
      </c>
      <c r="I18" s="61">
        <f>'Vstupní formulář'!J23</f>
        <v>0</v>
      </c>
    </row>
    <row r="19" spans="2:9" ht="15">
      <c r="B19" s="13" t="s">
        <v>13</v>
      </c>
      <c r="C19" s="14" t="s">
        <v>4</v>
      </c>
      <c r="D19" s="15"/>
      <c r="E19" s="16"/>
      <c r="F19" s="17" t="s">
        <v>257</v>
      </c>
      <c r="G19" s="18"/>
      <c r="H19" s="67">
        <f>'Vstupní formulář'!I24</f>
        <v>0</v>
      </c>
      <c r="I19" s="67">
        <f>'Vstupní formulář'!J24</f>
        <v>0</v>
      </c>
    </row>
    <row r="20" spans="2:9" ht="15">
      <c r="B20" s="13" t="s">
        <v>14</v>
      </c>
      <c r="C20" s="14" t="s">
        <v>5</v>
      </c>
      <c r="D20" s="15"/>
      <c r="E20" s="16"/>
      <c r="F20" s="17" t="s">
        <v>258</v>
      </c>
      <c r="G20" s="18"/>
      <c r="H20" s="67">
        <f>'Vstupní formulář'!I25</f>
        <v>0</v>
      </c>
      <c r="I20" s="67">
        <f>'Vstupní formulář'!J25</f>
        <v>0</v>
      </c>
    </row>
    <row r="21" spans="2:9" ht="15">
      <c r="B21" s="13" t="s">
        <v>15</v>
      </c>
      <c r="C21" s="14" t="s">
        <v>6</v>
      </c>
      <c r="D21" s="15"/>
      <c r="E21" s="16"/>
      <c r="F21" s="17" t="s">
        <v>259</v>
      </c>
      <c r="G21" s="18"/>
      <c r="H21" s="67">
        <f>'Vstupní formulář'!I26</f>
        <v>0</v>
      </c>
      <c r="I21" s="67">
        <f>'Vstupní formulář'!J26</f>
        <v>0</v>
      </c>
    </row>
    <row r="22" spans="2:9" ht="15">
      <c r="B22" s="13" t="s">
        <v>16</v>
      </c>
      <c r="C22" s="14" t="s">
        <v>7</v>
      </c>
      <c r="D22" s="15"/>
      <c r="E22" s="16"/>
      <c r="F22" s="17" t="s">
        <v>260</v>
      </c>
      <c r="G22" s="18"/>
      <c r="H22" s="67">
        <f>'Vstupní formulář'!I27</f>
        <v>0</v>
      </c>
      <c r="I22" s="67">
        <f>'Vstupní formulář'!J27</f>
        <v>0</v>
      </c>
    </row>
    <row r="23" spans="2:9" ht="15">
      <c r="B23" s="13" t="s">
        <v>17</v>
      </c>
      <c r="C23" s="14" t="s">
        <v>8</v>
      </c>
      <c r="D23" s="15"/>
      <c r="E23" s="16"/>
      <c r="F23" s="17" t="s">
        <v>261</v>
      </c>
      <c r="G23" s="18"/>
      <c r="H23" s="67">
        <f>'Vstupní formulář'!I28</f>
        <v>0</v>
      </c>
      <c r="I23" s="67">
        <f>'Vstupní formulář'!J28</f>
        <v>0</v>
      </c>
    </row>
    <row r="24" spans="2:9" ht="15">
      <c r="B24" s="13" t="s">
        <v>18</v>
      </c>
      <c r="C24" s="14" t="s">
        <v>9</v>
      </c>
      <c r="D24" s="15"/>
      <c r="E24" s="16"/>
      <c r="F24" s="17" t="s">
        <v>262</v>
      </c>
      <c r="G24" s="18"/>
      <c r="H24" s="67">
        <f>'Vstupní formulář'!I29</f>
        <v>0</v>
      </c>
      <c r="I24" s="67">
        <f>'Vstupní formulář'!J29</f>
        <v>0</v>
      </c>
    </row>
    <row r="25" spans="2:9" ht="15">
      <c r="B25" s="13" t="s">
        <v>19</v>
      </c>
      <c r="C25" s="14" t="s">
        <v>10</v>
      </c>
      <c r="D25" s="15"/>
      <c r="E25" s="16"/>
      <c r="F25" s="17" t="s">
        <v>263</v>
      </c>
      <c r="G25" s="18"/>
      <c r="H25" s="67">
        <f>'Vstupní formulář'!I30</f>
        <v>0</v>
      </c>
      <c r="I25" s="67">
        <f>'Vstupní formulář'!J30</f>
        <v>0</v>
      </c>
    </row>
    <row r="26" spans="2:9" ht="15">
      <c r="B26" s="62" t="s">
        <v>11</v>
      </c>
      <c r="C26" s="63" t="s">
        <v>12</v>
      </c>
      <c r="D26" s="64"/>
      <c r="E26" s="65"/>
      <c r="F26" s="59" t="s">
        <v>264</v>
      </c>
      <c r="G26" s="60" t="s">
        <v>479</v>
      </c>
      <c r="H26" s="66">
        <f>'Vstupní formulář'!I31</f>
        <v>0</v>
      </c>
      <c r="I26" s="66">
        <f>'Vstupní formulář'!J31</f>
        <v>0</v>
      </c>
    </row>
    <row r="27" spans="2:9" ht="15">
      <c r="B27" s="13" t="s">
        <v>13</v>
      </c>
      <c r="C27" s="14" t="s">
        <v>23</v>
      </c>
      <c r="D27" s="15"/>
      <c r="E27" s="16"/>
      <c r="F27" s="17" t="s">
        <v>265</v>
      </c>
      <c r="G27" s="18"/>
      <c r="H27" s="68">
        <f>'Vstupní formulář'!I32</f>
        <v>0</v>
      </c>
      <c r="I27" s="68">
        <f>'Vstupní formulář'!J32</f>
        <v>0</v>
      </c>
    </row>
    <row r="28" spans="2:9" ht="15">
      <c r="B28" s="13" t="s">
        <v>14</v>
      </c>
      <c r="C28" s="14" t="s">
        <v>24</v>
      </c>
      <c r="D28" s="15"/>
      <c r="E28" s="16"/>
      <c r="F28" s="17" t="s">
        <v>266</v>
      </c>
      <c r="G28" s="18"/>
      <c r="H28" s="67">
        <f>'Vstupní formulář'!I33</f>
        <v>0</v>
      </c>
      <c r="I28" s="67">
        <f>'Vstupní formulář'!J33</f>
        <v>0</v>
      </c>
    </row>
    <row r="29" spans="2:9" ht="15">
      <c r="B29" s="13" t="s">
        <v>15</v>
      </c>
      <c r="C29" s="14" t="s">
        <v>25</v>
      </c>
      <c r="D29" s="15"/>
      <c r="E29" s="16"/>
      <c r="F29" s="17" t="s">
        <v>267</v>
      </c>
      <c r="G29" s="18"/>
      <c r="H29" s="67">
        <f>'Vstupní formulář'!I34</f>
        <v>0</v>
      </c>
      <c r="I29" s="67">
        <f>'Vstupní formulář'!J34</f>
        <v>0</v>
      </c>
    </row>
    <row r="30" spans="2:9" ht="15">
      <c r="B30" s="13" t="s">
        <v>16</v>
      </c>
      <c r="C30" s="14" t="s">
        <v>26</v>
      </c>
      <c r="D30" s="15"/>
      <c r="E30" s="16"/>
      <c r="F30" s="17" t="s">
        <v>268</v>
      </c>
      <c r="G30" s="18"/>
      <c r="H30" s="67">
        <f>'Vstupní formulář'!I35</f>
        <v>0</v>
      </c>
      <c r="I30" s="67">
        <f>'Vstupní formulář'!J35</f>
        <v>0</v>
      </c>
    </row>
    <row r="31" spans="2:9" ht="15">
      <c r="B31" s="13" t="s">
        <v>17</v>
      </c>
      <c r="C31" s="14" t="s">
        <v>27</v>
      </c>
      <c r="D31" s="15"/>
      <c r="E31" s="16"/>
      <c r="F31" s="17" t="s">
        <v>269</v>
      </c>
      <c r="G31" s="18"/>
      <c r="H31" s="67">
        <f>'Vstupní formulář'!I36</f>
        <v>0</v>
      </c>
      <c r="I31" s="67">
        <f>'Vstupní formulář'!J36</f>
        <v>0</v>
      </c>
    </row>
    <row r="32" spans="2:9" ht="15">
      <c r="B32" s="13" t="s">
        <v>18</v>
      </c>
      <c r="C32" s="14" t="s">
        <v>28</v>
      </c>
      <c r="D32" s="15"/>
      <c r="E32" s="16"/>
      <c r="F32" s="17" t="s">
        <v>270</v>
      </c>
      <c r="G32" s="18"/>
      <c r="H32" s="67">
        <f>'Vstupní formulář'!I37</f>
        <v>0</v>
      </c>
      <c r="I32" s="67">
        <f>'Vstupní formulář'!J37</f>
        <v>0</v>
      </c>
    </row>
    <row r="33" spans="2:9" ht="15">
      <c r="B33" s="13" t="s">
        <v>19</v>
      </c>
      <c r="C33" s="14" t="s">
        <v>29</v>
      </c>
      <c r="D33" s="15"/>
      <c r="E33" s="16"/>
      <c r="F33" s="17" t="s">
        <v>271</v>
      </c>
      <c r="G33" s="18"/>
      <c r="H33" s="67">
        <f>'Vstupní formulář'!I38</f>
        <v>0</v>
      </c>
      <c r="I33" s="67">
        <f>'Vstupní formulář'!J38</f>
        <v>0</v>
      </c>
    </row>
    <row r="34" spans="2:9" ht="15">
      <c r="B34" s="13" t="s">
        <v>20</v>
      </c>
      <c r="C34" s="14" t="s">
        <v>30</v>
      </c>
      <c r="D34" s="15"/>
      <c r="E34" s="16"/>
      <c r="F34" s="17" t="s">
        <v>272</v>
      </c>
      <c r="G34" s="18"/>
      <c r="H34" s="67">
        <f>'Vstupní formulář'!I39</f>
        <v>0</v>
      </c>
      <c r="I34" s="67">
        <f>'Vstupní formulář'!J39</f>
        <v>0</v>
      </c>
    </row>
    <row r="35" spans="2:9" ht="15">
      <c r="B35" s="13" t="s">
        <v>21</v>
      </c>
      <c r="C35" s="14" t="s">
        <v>31</v>
      </c>
      <c r="D35" s="15"/>
      <c r="E35" s="16"/>
      <c r="F35" s="17" t="s">
        <v>273</v>
      </c>
      <c r="G35" s="18"/>
      <c r="H35" s="67">
        <f>'Vstupní formulář'!I40</f>
        <v>0</v>
      </c>
      <c r="I35" s="67">
        <f>'Vstupní formulář'!J40</f>
        <v>0</v>
      </c>
    </row>
    <row r="36" spans="2:9" ht="15">
      <c r="B36" s="13" t="s">
        <v>22</v>
      </c>
      <c r="C36" s="14" t="s">
        <v>32</v>
      </c>
      <c r="D36" s="15"/>
      <c r="E36" s="16"/>
      <c r="F36" s="17" t="s">
        <v>274</v>
      </c>
      <c r="G36" s="18"/>
      <c r="H36" s="67">
        <f>'Vstupní formulář'!I41</f>
        <v>0</v>
      </c>
      <c r="I36" s="67">
        <f>'Vstupní formulář'!J41</f>
        <v>0</v>
      </c>
    </row>
    <row r="37" spans="2:9" ht="15">
      <c r="B37" s="62" t="s">
        <v>33</v>
      </c>
      <c r="C37" s="63" t="s">
        <v>34</v>
      </c>
      <c r="D37" s="64"/>
      <c r="E37" s="65"/>
      <c r="F37" s="59" t="s">
        <v>275</v>
      </c>
      <c r="G37" s="60" t="s">
        <v>480</v>
      </c>
      <c r="H37" s="66">
        <f>'Vstupní formulář'!I42</f>
        <v>0</v>
      </c>
      <c r="I37" s="66">
        <f>'Vstupní formulář'!J42</f>
        <v>0</v>
      </c>
    </row>
    <row r="38" spans="2:9" ht="15">
      <c r="B38" s="13" t="s">
        <v>13</v>
      </c>
      <c r="C38" s="14" t="s">
        <v>36</v>
      </c>
      <c r="D38" s="15"/>
      <c r="E38" s="16"/>
      <c r="F38" s="17" t="s">
        <v>276</v>
      </c>
      <c r="G38" s="18"/>
      <c r="H38" s="68">
        <f>'Vstupní formulář'!I43</f>
        <v>0</v>
      </c>
      <c r="I38" s="68">
        <f>'Vstupní formulář'!J43</f>
        <v>0</v>
      </c>
    </row>
    <row r="39" spans="2:9" ht="15">
      <c r="B39" s="13" t="s">
        <v>14</v>
      </c>
      <c r="C39" s="14" t="s">
        <v>37</v>
      </c>
      <c r="D39" s="15"/>
      <c r="E39" s="16"/>
      <c r="F39" s="17" t="s">
        <v>277</v>
      </c>
      <c r="G39" s="18"/>
      <c r="H39" s="68">
        <f>'Vstupní formulář'!I44</f>
        <v>0</v>
      </c>
      <c r="I39" s="68">
        <f>'Vstupní formulář'!J44</f>
        <v>0</v>
      </c>
    </row>
    <row r="40" spans="2:9" ht="15">
      <c r="B40" s="13" t="s">
        <v>15</v>
      </c>
      <c r="C40" s="14" t="s">
        <v>38</v>
      </c>
      <c r="D40" s="15"/>
      <c r="E40" s="16"/>
      <c r="F40" s="17" t="s">
        <v>278</v>
      </c>
      <c r="G40" s="18"/>
      <c r="H40" s="68">
        <f>'Vstupní formulář'!I45</f>
        <v>0</v>
      </c>
      <c r="I40" s="68">
        <f>'Vstupní formulář'!J45</f>
        <v>0</v>
      </c>
    </row>
    <row r="41" spans="2:9" ht="15">
      <c r="B41" s="13" t="s">
        <v>16</v>
      </c>
      <c r="C41" s="14" t="s">
        <v>39</v>
      </c>
      <c r="D41" s="15"/>
      <c r="E41" s="16"/>
      <c r="F41" s="17" t="s">
        <v>279</v>
      </c>
      <c r="G41" s="18"/>
      <c r="H41" s="68">
        <f>'Vstupní formulář'!I46</f>
        <v>0</v>
      </c>
      <c r="I41" s="68">
        <f>'Vstupní formulář'!J46</f>
        <v>0</v>
      </c>
    </row>
    <row r="42" spans="2:9" ht="15">
      <c r="B42" s="13" t="s">
        <v>17</v>
      </c>
      <c r="C42" s="14" t="s">
        <v>40</v>
      </c>
      <c r="D42" s="15"/>
      <c r="E42" s="16"/>
      <c r="F42" s="17" t="s">
        <v>280</v>
      </c>
      <c r="G42" s="18"/>
      <c r="H42" s="68">
        <f>'Vstupní formulář'!I47</f>
        <v>0</v>
      </c>
      <c r="I42" s="68">
        <f>'Vstupní formulář'!J47</f>
        <v>0</v>
      </c>
    </row>
    <row r="43" spans="2:9" ht="15">
      <c r="B43" s="13" t="s">
        <v>18</v>
      </c>
      <c r="C43" s="14" t="s">
        <v>41</v>
      </c>
      <c r="D43" s="15"/>
      <c r="E43" s="16"/>
      <c r="F43" s="17" t="s">
        <v>281</v>
      </c>
      <c r="G43" s="18"/>
      <c r="H43" s="68">
        <f>'Vstupní formulář'!I48</f>
        <v>0</v>
      </c>
      <c r="I43" s="68">
        <f>'Vstupní formulář'!J48</f>
        <v>0</v>
      </c>
    </row>
    <row r="44" spans="2:9" ht="15">
      <c r="B44" s="13" t="s">
        <v>19</v>
      </c>
      <c r="C44" s="14" t="s">
        <v>42</v>
      </c>
      <c r="D44" s="15"/>
      <c r="E44" s="16"/>
      <c r="F44" s="17" t="s">
        <v>282</v>
      </c>
      <c r="G44" s="18"/>
      <c r="H44" s="68">
        <f>'Vstupní formulář'!I49</f>
        <v>0</v>
      </c>
      <c r="I44" s="68">
        <f>'Vstupní formulář'!J49</f>
        <v>0</v>
      </c>
    </row>
    <row r="45" spans="2:9" ht="15">
      <c r="B45" s="62" t="s">
        <v>43</v>
      </c>
      <c r="C45" s="63" t="s">
        <v>44</v>
      </c>
      <c r="D45" s="64"/>
      <c r="E45" s="65"/>
      <c r="F45" s="59" t="s">
        <v>283</v>
      </c>
      <c r="G45" s="60" t="s">
        <v>481</v>
      </c>
      <c r="H45" s="66">
        <f>'Vstupní formulář'!I50</f>
        <v>0</v>
      </c>
      <c r="I45" s="66">
        <f>'Vstupní formulář'!J50</f>
        <v>0</v>
      </c>
    </row>
    <row r="46" spans="2:9" ht="15">
      <c r="B46" s="13" t="s">
        <v>13</v>
      </c>
      <c r="C46" s="14" t="s">
        <v>45</v>
      </c>
      <c r="D46" s="15"/>
      <c r="E46" s="16"/>
      <c r="F46" s="17" t="s">
        <v>284</v>
      </c>
      <c r="G46" s="18"/>
      <c r="H46" s="110">
        <f>'Vstupní formulář'!I51</f>
        <v>0</v>
      </c>
      <c r="I46" s="110">
        <f>'Vstupní formulář'!J51</f>
        <v>0</v>
      </c>
    </row>
    <row r="47" spans="2:9" ht="15">
      <c r="B47" s="13" t="s">
        <v>14</v>
      </c>
      <c r="C47" s="14" t="s">
        <v>46</v>
      </c>
      <c r="D47" s="15"/>
      <c r="E47" s="16"/>
      <c r="F47" s="17" t="s">
        <v>285</v>
      </c>
      <c r="G47" s="18"/>
      <c r="H47" s="110">
        <f>'Vstupní formulář'!I52</f>
        <v>0</v>
      </c>
      <c r="I47" s="110">
        <f>'Vstupní formulář'!J52</f>
        <v>0</v>
      </c>
    </row>
    <row r="48" spans="2:9" ht="15">
      <c r="B48" s="13" t="s">
        <v>15</v>
      </c>
      <c r="C48" s="14" t="s">
        <v>47</v>
      </c>
      <c r="D48" s="15"/>
      <c r="E48" s="16"/>
      <c r="F48" s="17" t="s">
        <v>286</v>
      </c>
      <c r="G48" s="18"/>
      <c r="H48" s="68">
        <f>'Vstupní formulář'!I53</f>
        <v>0</v>
      </c>
      <c r="I48" s="68">
        <f>'Vstupní formulář'!J53</f>
        <v>0</v>
      </c>
    </row>
    <row r="49" spans="2:9" ht="15">
      <c r="B49" s="13" t="s">
        <v>16</v>
      </c>
      <c r="C49" s="14" t="s">
        <v>48</v>
      </c>
      <c r="D49" s="15"/>
      <c r="E49" s="16"/>
      <c r="F49" s="17" t="s">
        <v>287</v>
      </c>
      <c r="G49" s="18"/>
      <c r="H49" s="68">
        <f>'Vstupní formulář'!I54</f>
        <v>0</v>
      </c>
      <c r="I49" s="68">
        <f>'Vstupní formulář'!J54</f>
        <v>0</v>
      </c>
    </row>
    <row r="50" spans="2:9" ht="15">
      <c r="B50" s="13" t="s">
        <v>17</v>
      </c>
      <c r="C50" s="14" t="s">
        <v>49</v>
      </c>
      <c r="D50" s="15"/>
      <c r="E50" s="16"/>
      <c r="F50" s="17" t="s">
        <v>288</v>
      </c>
      <c r="G50" s="18"/>
      <c r="H50" s="67">
        <f>'Vstupní formulář'!I55</f>
        <v>0</v>
      </c>
      <c r="I50" s="67">
        <f>'Vstupní formulář'!J55</f>
        <v>0</v>
      </c>
    </row>
    <row r="51" spans="2:9" ht="15">
      <c r="B51" s="13" t="s">
        <v>18</v>
      </c>
      <c r="C51" s="14" t="s">
        <v>50</v>
      </c>
      <c r="D51" s="15"/>
      <c r="E51" s="16"/>
      <c r="F51" s="17" t="s">
        <v>289</v>
      </c>
      <c r="G51" s="18"/>
      <c r="H51" s="67">
        <f>'Vstupní formulář'!I56</f>
        <v>0</v>
      </c>
      <c r="I51" s="67">
        <f>'Vstupní formulář'!J56</f>
        <v>0</v>
      </c>
    </row>
    <row r="52" spans="2:9" ht="15">
      <c r="B52" s="13" t="s">
        <v>19</v>
      </c>
      <c r="C52" s="14" t="s">
        <v>51</v>
      </c>
      <c r="D52" s="15"/>
      <c r="E52" s="16"/>
      <c r="F52" s="17" t="s">
        <v>290</v>
      </c>
      <c r="G52" s="18"/>
      <c r="H52" s="67">
        <f>'Vstupní formulář'!I57</f>
        <v>0</v>
      </c>
      <c r="I52" s="67">
        <f>'Vstupní formulář'!J57</f>
        <v>0</v>
      </c>
    </row>
    <row r="53" spans="2:9" ht="15">
      <c r="B53" s="13" t="s">
        <v>20</v>
      </c>
      <c r="C53" s="14" t="s">
        <v>53</v>
      </c>
      <c r="D53" s="15"/>
      <c r="E53" s="16"/>
      <c r="F53" s="17" t="s">
        <v>291</v>
      </c>
      <c r="G53" s="18"/>
      <c r="H53" s="67">
        <f>'Vstupní formulář'!I58</f>
        <v>0</v>
      </c>
      <c r="I53" s="67">
        <f>'Vstupní formulář'!J58</f>
        <v>0</v>
      </c>
    </row>
    <row r="54" spans="2:9" ht="15">
      <c r="B54" s="13" t="s">
        <v>21</v>
      </c>
      <c r="C54" s="14" t="s">
        <v>52</v>
      </c>
      <c r="D54" s="15"/>
      <c r="E54" s="16"/>
      <c r="F54" s="17" t="s">
        <v>292</v>
      </c>
      <c r="G54" s="18"/>
      <c r="H54" s="67">
        <f>'Vstupní formulář'!I59</f>
        <v>0</v>
      </c>
      <c r="I54" s="67">
        <f>'Vstupní formulář'!J59</f>
        <v>0</v>
      </c>
    </row>
    <row r="55" spans="2:9" ht="15">
      <c r="B55" s="13" t="s">
        <v>22</v>
      </c>
      <c r="C55" s="14" t="s">
        <v>54</v>
      </c>
      <c r="D55" s="15"/>
      <c r="E55" s="16"/>
      <c r="F55" s="17" t="s">
        <v>293</v>
      </c>
      <c r="G55" s="18"/>
      <c r="H55" s="67">
        <f>'Vstupní formulář'!I60</f>
        <v>0</v>
      </c>
      <c r="I55" s="67">
        <f>'Vstupní formulář'!J60</f>
        <v>0</v>
      </c>
    </row>
    <row r="56" spans="2:9" ht="15">
      <c r="B56" s="81" t="s">
        <v>35</v>
      </c>
      <c r="C56" s="82" t="s">
        <v>55</v>
      </c>
      <c r="D56" s="83"/>
      <c r="E56" s="84"/>
      <c r="F56" s="17" t="s">
        <v>294</v>
      </c>
      <c r="G56" s="18"/>
      <c r="H56" s="68">
        <f>'Vstupní formulář'!I61</f>
        <v>0</v>
      </c>
      <c r="I56" s="68">
        <f>'Vstupní formulář'!J61</f>
        <v>0</v>
      </c>
    </row>
    <row r="57" spans="2:10" ht="15">
      <c r="B57" s="85" t="s">
        <v>254</v>
      </c>
      <c r="C57" s="86" t="s">
        <v>255</v>
      </c>
      <c r="D57" s="87"/>
      <c r="E57" s="53"/>
      <c r="F57" s="53" t="s">
        <v>295</v>
      </c>
      <c r="G57" s="54" t="s">
        <v>485</v>
      </c>
      <c r="H57" s="129">
        <f>'Vstupní formulář'!I62</f>
        <v>0</v>
      </c>
      <c r="I57" s="129">
        <f>'Vstupní formulář'!J62</f>
        <v>0</v>
      </c>
      <c r="J57" s="1" t="s">
        <v>551</v>
      </c>
    </row>
    <row r="58" spans="1:10" ht="15">
      <c r="A58" s="12"/>
      <c r="B58" s="62" t="s">
        <v>2</v>
      </c>
      <c r="C58" s="63" t="s">
        <v>482</v>
      </c>
      <c r="D58" s="64"/>
      <c r="E58" s="65"/>
      <c r="F58" s="59" t="s">
        <v>296</v>
      </c>
      <c r="G58" s="60" t="s">
        <v>486</v>
      </c>
      <c r="H58" s="130">
        <f>'Vstupní formulář'!I63</f>
        <v>0</v>
      </c>
      <c r="I58" s="130">
        <f>'Vstupní formulář'!J63</f>
        <v>0</v>
      </c>
      <c r="J58" s="1" t="s">
        <v>552</v>
      </c>
    </row>
    <row r="59" spans="2:9" ht="15">
      <c r="B59" s="13" t="s">
        <v>13</v>
      </c>
      <c r="C59" s="14" t="s">
        <v>56</v>
      </c>
      <c r="D59" s="15"/>
      <c r="E59" s="16"/>
      <c r="F59" s="17" t="s">
        <v>297</v>
      </c>
      <c r="G59" s="18"/>
      <c r="H59" s="67">
        <f>'Vstupní formulář'!I64</f>
        <v>0</v>
      </c>
      <c r="I59" s="67">
        <f>'Vstupní formulář'!J64</f>
        <v>0</v>
      </c>
    </row>
    <row r="60" spans="2:9" ht="15">
      <c r="B60" s="13" t="s">
        <v>14</v>
      </c>
      <c r="C60" s="14" t="s">
        <v>57</v>
      </c>
      <c r="D60" s="15"/>
      <c r="E60" s="16"/>
      <c r="F60" s="17" t="s">
        <v>298</v>
      </c>
      <c r="G60" s="18"/>
      <c r="H60" s="67">
        <f>'Vstupní formulář'!I65</f>
        <v>0</v>
      </c>
      <c r="I60" s="67">
        <f>'Vstupní formulář'!J65</f>
        <v>0</v>
      </c>
    </row>
    <row r="61" spans="2:9" ht="15">
      <c r="B61" s="13" t="s">
        <v>15</v>
      </c>
      <c r="C61" s="14" t="s">
        <v>58</v>
      </c>
      <c r="D61" s="15"/>
      <c r="E61" s="16"/>
      <c r="F61" s="17" t="s">
        <v>299</v>
      </c>
      <c r="G61" s="18"/>
      <c r="H61" s="67">
        <f>'Vstupní formulář'!I66</f>
        <v>0</v>
      </c>
      <c r="I61" s="67">
        <f>'Vstupní formulář'!J66</f>
        <v>0</v>
      </c>
    </row>
    <row r="62" spans="2:9" ht="15">
      <c r="B62" s="13" t="s">
        <v>16</v>
      </c>
      <c r="C62" s="14" t="s">
        <v>59</v>
      </c>
      <c r="D62" s="15"/>
      <c r="E62" s="16"/>
      <c r="F62" s="17" t="s">
        <v>300</v>
      </c>
      <c r="G62" s="18"/>
      <c r="H62" s="67">
        <f>'Vstupní formulář'!I67</f>
        <v>0</v>
      </c>
      <c r="I62" s="67">
        <f>'Vstupní formulář'!J67</f>
        <v>0</v>
      </c>
    </row>
    <row r="63" spans="2:9" ht="15">
      <c r="B63" s="13" t="s">
        <v>17</v>
      </c>
      <c r="C63" s="14" t="s">
        <v>60</v>
      </c>
      <c r="D63" s="15"/>
      <c r="E63" s="16"/>
      <c r="F63" s="17" t="s">
        <v>301</v>
      </c>
      <c r="G63" s="18"/>
      <c r="H63" s="67">
        <f>'Vstupní formulář'!I68</f>
        <v>0</v>
      </c>
      <c r="I63" s="67">
        <f>'Vstupní formulář'!J68</f>
        <v>0</v>
      </c>
    </row>
    <row r="64" spans="2:9" ht="15">
      <c r="B64" s="13" t="s">
        <v>18</v>
      </c>
      <c r="C64" s="14" t="s">
        <v>61</v>
      </c>
      <c r="D64" s="15"/>
      <c r="E64" s="16"/>
      <c r="F64" s="17" t="s">
        <v>302</v>
      </c>
      <c r="G64" s="18"/>
      <c r="H64" s="67">
        <f>'Vstupní formulář'!I69</f>
        <v>0</v>
      </c>
      <c r="I64" s="67">
        <f>'Vstupní formulář'!J69</f>
        <v>0</v>
      </c>
    </row>
    <row r="65" spans="2:9" ht="15">
      <c r="B65" s="13" t="s">
        <v>19</v>
      </c>
      <c r="C65" s="14" t="s">
        <v>62</v>
      </c>
      <c r="D65" s="15"/>
      <c r="E65" s="16"/>
      <c r="F65" s="17" t="s">
        <v>303</v>
      </c>
      <c r="G65" s="18"/>
      <c r="H65" s="67">
        <f>'Vstupní formulář'!I70</f>
        <v>0</v>
      </c>
      <c r="I65" s="67">
        <f>'Vstupní formulář'!J70</f>
        <v>0</v>
      </c>
    </row>
    <row r="66" spans="2:9" ht="15">
      <c r="B66" s="13" t="s">
        <v>20</v>
      </c>
      <c r="C66" s="14" t="s">
        <v>63</v>
      </c>
      <c r="D66" s="15"/>
      <c r="E66" s="16"/>
      <c r="F66" s="17" t="s">
        <v>304</v>
      </c>
      <c r="G66" s="18"/>
      <c r="H66" s="67">
        <f>'Vstupní formulář'!I71</f>
        <v>0</v>
      </c>
      <c r="I66" s="67">
        <f>'Vstupní formulář'!J71</f>
        <v>0</v>
      </c>
    </row>
    <row r="67" spans="2:9" ht="15">
      <c r="B67" s="13" t="s">
        <v>21</v>
      </c>
      <c r="C67" s="14" t="s">
        <v>64</v>
      </c>
      <c r="D67" s="15"/>
      <c r="E67" s="16"/>
      <c r="F67" s="17" t="s">
        <v>305</v>
      </c>
      <c r="G67" s="18"/>
      <c r="H67" s="67">
        <f>'Vstupní formulář'!I72</f>
        <v>0</v>
      </c>
      <c r="I67" s="67">
        <f>'Vstupní formulář'!J72</f>
        <v>0</v>
      </c>
    </row>
    <row r="68" spans="2:10" ht="15">
      <c r="B68" s="62" t="s">
        <v>11</v>
      </c>
      <c r="C68" s="63" t="s">
        <v>65</v>
      </c>
      <c r="D68" s="64"/>
      <c r="E68" s="65"/>
      <c r="F68" s="59" t="s">
        <v>306</v>
      </c>
      <c r="G68" s="60" t="s">
        <v>483</v>
      </c>
      <c r="H68" s="130">
        <f>'Vstupní formulář'!I73</f>
        <v>0</v>
      </c>
      <c r="I68" s="130">
        <f>'Vstupní formulář'!J73</f>
        <v>0</v>
      </c>
      <c r="J68" s="116" t="s">
        <v>553</v>
      </c>
    </row>
    <row r="69" spans="2:9" ht="15">
      <c r="B69" s="13" t="s">
        <v>13</v>
      </c>
      <c r="C69" s="14" t="s">
        <v>67</v>
      </c>
      <c r="D69" s="15"/>
      <c r="E69" s="16"/>
      <c r="F69" s="17" t="s">
        <v>307</v>
      </c>
      <c r="G69" s="18"/>
      <c r="H69" s="67">
        <f>'Vstupní formulář'!I74</f>
        <v>0</v>
      </c>
      <c r="I69" s="67">
        <f>'Vstupní formulář'!J74</f>
        <v>0</v>
      </c>
    </row>
    <row r="70" spans="2:9" ht="15">
      <c r="B70" s="13" t="s">
        <v>14</v>
      </c>
      <c r="C70" s="14" t="s">
        <v>68</v>
      </c>
      <c r="D70" s="15"/>
      <c r="E70" s="16"/>
      <c r="F70" s="17" t="s">
        <v>308</v>
      </c>
      <c r="G70" s="18"/>
      <c r="H70" s="67">
        <f>'Vstupní formulář'!I75</f>
        <v>0</v>
      </c>
      <c r="I70" s="67">
        <f>'Vstupní formulář'!J75</f>
        <v>0</v>
      </c>
    </row>
    <row r="71" spans="2:9" ht="15">
      <c r="B71" s="13" t="s">
        <v>15</v>
      </c>
      <c r="C71" s="14" t="s">
        <v>69</v>
      </c>
      <c r="D71" s="15"/>
      <c r="E71" s="16"/>
      <c r="F71" s="17" t="s">
        <v>309</v>
      </c>
      <c r="G71" s="18"/>
      <c r="H71" s="67">
        <f>'Vstupní formulář'!I76</f>
        <v>0</v>
      </c>
      <c r="I71" s="67">
        <f>'Vstupní formulář'!J76</f>
        <v>0</v>
      </c>
    </row>
    <row r="72" spans="2:9" ht="15">
      <c r="B72" s="13" t="s">
        <v>16</v>
      </c>
      <c r="C72" s="14" t="s">
        <v>70</v>
      </c>
      <c r="D72" s="15"/>
      <c r="E72" s="16"/>
      <c r="F72" s="17" t="s">
        <v>310</v>
      </c>
      <c r="G72" s="18"/>
      <c r="H72" s="67">
        <f>'Vstupní formulář'!I77</f>
        <v>0</v>
      </c>
      <c r="I72" s="67">
        <f>'Vstupní formulář'!J77</f>
        <v>0</v>
      </c>
    </row>
    <row r="73" spans="2:9" ht="15">
      <c r="B73" s="13" t="s">
        <v>17</v>
      </c>
      <c r="C73" s="14" t="s">
        <v>71</v>
      </c>
      <c r="D73" s="15"/>
      <c r="E73" s="16"/>
      <c r="F73" s="17" t="s">
        <v>311</v>
      </c>
      <c r="G73" s="18"/>
      <c r="H73" s="67">
        <f>'Vstupní formulář'!I78</f>
        <v>0</v>
      </c>
      <c r="I73" s="67">
        <f>'Vstupní formulář'!J78</f>
        <v>0</v>
      </c>
    </row>
    <row r="74" spans="2:9" ht="15">
      <c r="B74" s="13" t="s">
        <v>18</v>
      </c>
      <c r="C74" s="14" t="s">
        <v>519</v>
      </c>
      <c r="D74" s="15"/>
      <c r="E74" s="16"/>
      <c r="F74" s="17" t="s">
        <v>314</v>
      </c>
      <c r="G74" s="18"/>
      <c r="H74" s="67">
        <f>'Vstupní formulář'!I79</f>
        <v>0</v>
      </c>
      <c r="I74" s="67">
        <f>'Vstupní formulář'!J79</f>
        <v>0</v>
      </c>
    </row>
    <row r="75" spans="2:9" ht="15">
      <c r="B75" s="13" t="s">
        <v>19</v>
      </c>
      <c r="C75" s="14" t="s">
        <v>72</v>
      </c>
      <c r="D75" s="15"/>
      <c r="E75" s="16"/>
      <c r="F75" s="17" t="s">
        <v>315</v>
      </c>
      <c r="G75" s="18"/>
      <c r="H75" s="67">
        <f>'Vstupní formulář'!I80</f>
        <v>0</v>
      </c>
      <c r="I75" s="67">
        <f>'Vstupní formulář'!J80</f>
        <v>0</v>
      </c>
    </row>
    <row r="76" spans="2:9" ht="15">
      <c r="B76" s="13" t="s">
        <v>20</v>
      </c>
      <c r="C76" s="14" t="s">
        <v>73</v>
      </c>
      <c r="D76" s="15"/>
      <c r="E76" s="16"/>
      <c r="F76" s="17" t="s">
        <v>316</v>
      </c>
      <c r="G76" s="18"/>
      <c r="H76" s="67">
        <f>'Vstupní formulář'!I81</f>
        <v>0</v>
      </c>
      <c r="I76" s="67">
        <f>'Vstupní formulář'!J81</f>
        <v>0</v>
      </c>
    </row>
    <row r="77" spans="2:9" ht="15">
      <c r="B77" s="13" t="s">
        <v>21</v>
      </c>
      <c r="C77" s="14" t="s">
        <v>74</v>
      </c>
      <c r="D77" s="15"/>
      <c r="E77" s="16"/>
      <c r="F77" s="17" t="s">
        <v>317</v>
      </c>
      <c r="G77" s="18"/>
      <c r="H77" s="67">
        <f>'Vstupní formulář'!I82</f>
        <v>0</v>
      </c>
      <c r="I77" s="67">
        <f>'Vstupní formulář'!J82</f>
        <v>0</v>
      </c>
    </row>
    <row r="78" spans="2:9" ht="15">
      <c r="B78" s="13" t="s">
        <v>22</v>
      </c>
      <c r="C78" s="14" t="s">
        <v>75</v>
      </c>
      <c r="D78" s="15"/>
      <c r="E78" s="16"/>
      <c r="F78" s="17" t="s">
        <v>318</v>
      </c>
      <c r="G78" s="18"/>
      <c r="H78" s="67">
        <f>'Vstupní formulář'!I83</f>
        <v>0</v>
      </c>
      <c r="I78" s="67">
        <f>'Vstupní formulář'!J83</f>
        <v>0</v>
      </c>
    </row>
    <row r="79" spans="2:9" ht="15">
      <c r="B79" s="13" t="s">
        <v>35</v>
      </c>
      <c r="C79" s="14" t="s">
        <v>76</v>
      </c>
      <c r="D79" s="15"/>
      <c r="E79" s="16"/>
      <c r="F79" s="17" t="s">
        <v>319</v>
      </c>
      <c r="G79" s="18"/>
      <c r="H79" s="67">
        <f>'Vstupní formulář'!I84</f>
        <v>0</v>
      </c>
      <c r="I79" s="67">
        <f>'Vstupní formulář'!J84</f>
        <v>0</v>
      </c>
    </row>
    <row r="80" spans="2:9" ht="15">
      <c r="B80" s="13" t="s">
        <v>66</v>
      </c>
      <c r="C80" s="14" t="s">
        <v>77</v>
      </c>
      <c r="D80" s="15"/>
      <c r="E80" s="16"/>
      <c r="F80" s="17" t="s">
        <v>320</v>
      </c>
      <c r="G80" s="18"/>
      <c r="H80" s="67">
        <f>'Vstupní formulář'!I85</f>
        <v>0</v>
      </c>
      <c r="I80" s="67">
        <f>'Vstupní formulář'!J85</f>
        <v>0</v>
      </c>
    </row>
    <row r="81" spans="2:9" ht="15">
      <c r="B81" s="13" t="s">
        <v>78</v>
      </c>
      <c r="C81" s="14" t="s">
        <v>85</v>
      </c>
      <c r="D81" s="15"/>
      <c r="E81" s="16"/>
      <c r="F81" s="17" t="s">
        <v>321</v>
      </c>
      <c r="G81" s="18"/>
      <c r="H81" s="67">
        <f>'Vstupní formulář'!I86</f>
        <v>0</v>
      </c>
      <c r="I81" s="67">
        <f>'Vstupní formulář'!J86</f>
        <v>0</v>
      </c>
    </row>
    <row r="82" spans="2:9" ht="15">
      <c r="B82" s="13" t="s">
        <v>79</v>
      </c>
      <c r="C82" s="14" t="s">
        <v>86</v>
      </c>
      <c r="D82" s="15"/>
      <c r="E82" s="16"/>
      <c r="F82" s="17" t="s">
        <v>322</v>
      </c>
      <c r="G82" s="18"/>
      <c r="H82" s="68">
        <f>'Vstupní formulář'!I87</f>
        <v>0</v>
      </c>
      <c r="I82" s="68">
        <f>'Vstupní formulář'!J87</f>
        <v>0</v>
      </c>
    </row>
    <row r="83" spans="2:9" ht="15">
      <c r="B83" s="13" t="s">
        <v>80</v>
      </c>
      <c r="C83" s="14" t="s">
        <v>87</v>
      </c>
      <c r="D83" s="15"/>
      <c r="E83" s="16"/>
      <c r="F83" s="17" t="s">
        <v>323</v>
      </c>
      <c r="G83" s="18"/>
      <c r="H83" s="67">
        <f>'Vstupní formulář'!I88</f>
        <v>0</v>
      </c>
      <c r="I83" s="67">
        <f>'Vstupní formulář'!J88</f>
        <v>0</v>
      </c>
    </row>
    <row r="84" spans="2:9" ht="15">
      <c r="B84" s="13" t="s">
        <v>81</v>
      </c>
      <c r="C84" s="14" t="s">
        <v>88</v>
      </c>
      <c r="D84" s="15"/>
      <c r="E84" s="16"/>
      <c r="F84" s="17" t="s">
        <v>324</v>
      </c>
      <c r="G84" s="18"/>
      <c r="H84" s="67">
        <f>'Vstupní formulář'!I89</f>
        <v>0</v>
      </c>
      <c r="I84" s="67">
        <f>'Vstupní formulář'!J89</f>
        <v>0</v>
      </c>
    </row>
    <row r="85" spans="2:9" ht="15">
      <c r="B85" s="13" t="s">
        <v>82</v>
      </c>
      <c r="C85" s="14" t="s">
        <v>89</v>
      </c>
      <c r="D85" s="15"/>
      <c r="E85" s="16"/>
      <c r="F85" s="17" t="s">
        <v>325</v>
      </c>
      <c r="G85" s="18"/>
      <c r="H85" s="67">
        <f>'Vstupní formulář'!I90</f>
        <v>0</v>
      </c>
      <c r="I85" s="67">
        <f>'Vstupní formulář'!J90</f>
        <v>0</v>
      </c>
    </row>
    <row r="86" spans="2:9" ht="15">
      <c r="B86" s="13" t="s">
        <v>83</v>
      </c>
      <c r="C86" s="14" t="s">
        <v>90</v>
      </c>
      <c r="D86" s="15"/>
      <c r="E86" s="16"/>
      <c r="F86" s="17" t="s">
        <v>326</v>
      </c>
      <c r="G86" s="18"/>
      <c r="H86" s="110">
        <f>'Vstupní formulář'!I91</f>
        <v>0</v>
      </c>
      <c r="I86" s="110">
        <f>'Vstupní formulář'!J91</f>
        <v>0</v>
      </c>
    </row>
    <row r="87" spans="2:9" ht="15">
      <c r="B87" s="13" t="s">
        <v>84</v>
      </c>
      <c r="C87" s="14" t="s">
        <v>91</v>
      </c>
      <c r="D87" s="15"/>
      <c r="E87" s="16"/>
      <c r="F87" s="17" t="s">
        <v>327</v>
      </c>
      <c r="G87" s="18"/>
      <c r="H87" s="111">
        <f>'Vstupní formulář'!I92</f>
        <v>0</v>
      </c>
      <c r="I87" s="111">
        <f>'Vstupní formulář'!J92</f>
        <v>0</v>
      </c>
    </row>
    <row r="88" spans="2:10" ht="15">
      <c r="B88" s="62" t="s">
        <v>33</v>
      </c>
      <c r="C88" s="63" t="s">
        <v>92</v>
      </c>
      <c r="D88" s="64"/>
      <c r="E88" s="65"/>
      <c r="F88" s="59" t="s">
        <v>328</v>
      </c>
      <c r="G88" s="60" t="s">
        <v>484</v>
      </c>
      <c r="H88" s="130">
        <f>'Vstupní formulář'!I93</f>
        <v>0</v>
      </c>
      <c r="I88" s="130">
        <f>'Vstupní formulář'!J93</f>
        <v>0</v>
      </c>
      <c r="J88" s="116" t="s">
        <v>554</v>
      </c>
    </row>
    <row r="89" spans="2:9" ht="15">
      <c r="B89" s="13" t="s">
        <v>13</v>
      </c>
      <c r="C89" s="14" t="s">
        <v>93</v>
      </c>
      <c r="D89" s="15"/>
      <c r="E89" s="16"/>
      <c r="F89" s="17" t="s">
        <v>329</v>
      </c>
      <c r="G89" s="18"/>
      <c r="H89" s="67">
        <f>'Vstupní formulář'!I94</f>
        <v>0</v>
      </c>
      <c r="I89" s="67">
        <f>'Vstupní formulář'!J94</f>
        <v>0</v>
      </c>
    </row>
    <row r="90" spans="2:9" ht="15">
      <c r="B90" s="13" t="s">
        <v>14</v>
      </c>
      <c r="C90" s="14" t="s">
        <v>94</v>
      </c>
      <c r="D90" s="15"/>
      <c r="E90" s="16"/>
      <c r="F90" s="17" t="s">
        <v>330</v>
      </c>
      <c r="G90" s="18"/>
      <c r="H90" s="67">
        <f>'Vstupní formulář'!I95</f>
        <v>0</v>
      </c>
      <c r="I90" s="67">
        <f>'Vstupní formulář'!J95</f>
        <v>0</v>
      </c>
    </row>
    <row r="91" spans="2:9" ht="15">
      <c r="B91" s="13" t="s">
        <v>15</v>
      </c>
      <c r="C91" s="14" t="s">
        <v>95</v>
      </c>
      <c r="D91" s="15"/>
      <c r="E91" s="16"/>
      <c r="F91" s="17" t="s">
        <v>331</v>
      </c>
      <c r="G91" s="18"/>
      <c r="H91" s="67">
        <f>'Vstupní formulář'!I96</f>
        <v>0</v>
      </c>
      <c r="I91" s="67">
        <f>'Vstupní formulář'!J96</f>
        <v>0</v>
      </c>
    </row>
    <row r="92" spans="2:9" ht="15">
      <c r="B92" s="13" t="s">
        <v>16</v>
      </c>
      <c r="C92" s="14" t="s">
        <v>96</v>
      </c>
      <c r="D92" s="15"/>
      <c r="E92" s="16"/>
      <c r="F92" s="17" t="s">
        <v>332</v>
      </c>
      <c r="G92" s="18"/>
      <c r="H92" s="67">
        <f>'Vstupní formulář'!I97</f>
        <v>0</v>
      </c>
      <c r="I92" s="67">
        <f>'Vstupní formulář'!J97</f>
        <v>0</v>
      </c>
    </row>
    <row r="93" spans="2:9" ht="15">
      <c r="B93" s="13" t="s">
        <v>17</v>
      </c>
      <c r="C93" s="14" t="s">
        <v>97</v>
      </c>
      <c r="D93" s="15"/>
      <c r="E93" s="16"/>
      <c r="F93" s="17" t="s">
        <v>333</v>
      </c>
      <c r="G93" s="19"/>
      <c r="H93" s="112">
        <f>'Vstupní formulář'!I98</f>
        <v>0</v>
      </c>
      <c r="I93" s="112">
        <f>'Vstupní formulář'!J98</f>
        <v>0</v>
      </c>
    </row>
    <row r="94" spans="2:9" ht="15">
      <c r="B94" s="13" t="s">
        <v>18</v>
      </c>
      <c r="C94" s="14" t="s">
        <v>98</v>
      </c>
      <c r="D94" s="15"/>
      <c r="E94" s="16"/>
      <c r="F94" s="17" t="s">
        <v>334</v>
      </c>
      <c r="G94" s="19"/>
      <c r="H94" s="112">
        <f>'Vstupní formulář'!I99</f>
        <v>0</v>
      </c>
      <c r="I94" s="112">
        <f>'Vstupní formulář'!J99</f>
        <v>0</v>
      </c>
    </row>
    <row r="95" spans="2:9" ht="15">
      <c r="B95" s="13" t="s">
        <v>19</v>
      </c>
      <c r="C95" s="14" t="s">
        <v>99</v>
      </c>
      <c r="D95" s="15"/>
      <c r="E95" s="16"/>
      <c r="F95" s="17" t="s">
        <v>335</v>
      </c>
      <c r="G95" s="19"/>
      <c r="H95" s="112">
        <f>'Vstupní formulář'!I100</f>
        <v>0</v>
      </c>
      <c r="I95" s="112">
        <f>'Vstupní formulář'!J100</f>
        <v>0</v>
      </c>
    </row>
    <row r="96" spans="2:9" ht="15">
      <c r="B96" s="13" t="s">
        <v>20</v>
      </c>
      <c r="C96" s="14" t="s">
        <v>100</v>
      </c>
      <c r="D96" s="15"/>
      <c r="E96" s="16"/>
      <c r="F96" s="17" t="s">
        <v>336</v>
      </c>
      <c r="G96" s="19"/>
      <c r="H96" s="112">
        <f>'Vstupní formulář'!I101</f>
        <v>0</v>
      </c>
      <c r="I96" s="112">
        <f>'Vstupní formulář'!J101</f>
        <v>0</v>
      </c>
    </row>
    <row r="97" spans="2:9" ht="15">
      <c r="B97" s="62" t="s">
        <v>43</v>
      </c>
      <c r="C97" s="63" t="s">
        <v>101</v>
      </c>
      <c r="D97" s="64"/>
      <c r="E97" s="65"/>
      <c r="F97" s="59" t="s">
        <v>337</v>
      </c>
      <c r="G97" s="60" t="s">
        <v>487</v>
      </c>
      <c r="H97" s="66">
        <f>'Vstupní formulář'!I102</f>
        <v>0</v>
      </c>
      <c r="I97" s="66">
        <f>'Vstupní formulář'!J102</f>
        <v>0</v>
      </c>
    </row>
    <row r="98" spans="2:9" ht="15">
      <c r="B98" s="13" t="s">
        <v>13</v>
      </c>
      <c r="C98" s="14" t="s">
        <v>102</v>
      </c>
      <c r="D98" s="15"/>
      <c r="E98" s="16"/>
      <c r="F98" s="17" t="s">
        <v>338</v>
      </c>
      <c r="G98" s="19"/>
      <c r="H98" s="112">
        <f>'Vstupní formulář'!I103</f>
        <v>0</v>
      </c>
      <c r="I98" s="112">
        <f>'Vstupní formulář'!J103</f>
        <v>0</v>
      </c>
    </row>
    <row r="99" spans="2:9" ht="15">
      <c r="B99" s="13" t="s">
        <v>14</v>
      </c>
      <c r="C99" s="14" t="s">
        <v>103</v>
      </c>
      <c r="D99" s="15"/>
      <c r="E99" s="16"/>
      <c r="F99" s="17" t="s">
        <v>339</v>
      </c>
      <c r="G99" s="19"/>
      <c r="H99" s="112">
        <f>'Vstupní formulář'!I104</f>
        <v>0</v>
      </c>
      <c r="I99" s="112">
        <f>'Vstupní formulář'!J104</f>
        <v>0</v>
      </c>
    </row>
    <row r="100" spans="2:9" ht="15">
      <c r="B100" s="81" t="s">
        <v>15</v>
      </c>
      <c r="C100" s="82" t="s">
        <v>104</v>
      </c>
      <c r="D100" s="83"/>
      <c r="E100" s="84"/>
      <c r="F100" s="88" t="s">
        <v>340</v>
      </c>
      <c r="G100" s="89"/>
      <c r="H100" s="113">
        <f>'Vstupní formulář'!I105</f>
        <v>0</v>
      </c>
      <c r="I100" s="113">
        <f>'Vstupní formulář'!J105</f>
        <v>0</v>
      </c>
    </row>
    <row r="101" spans="2:10" ht="15.75" thickBot="1">
      <c r="B101" s="93"/>
      <c r="C101" s="94" t="s">
        <v>256</v>
      </c>
      <c r="D101" s="95"/>
      <c r="E101" s="96"/>
      <c r="F101" s="96" t="s">
        <v>341</v>
      </c>
      <c r="G101" s="97" t="s">
        <v>496</v>
      </c>
      <c r="H101" s="131">
        <f>'Vstupní formulář'!I106</f>
        <v>0</v>
      </c>
      <c r="I101" s="131">
        <f>'Vstupní formulář'!J106</f>
        <v>0</v>
      </c>
      <c r="J101" s="116" t="s">
        <v>555</v>
      </c>
    </row>
    <row r="102" spans="2:9" ht="15">
      <c r="B102" s="49" t="s">
        <v>0</v>
      </c>
      <c r="C102" s="50" t="s">
        <v>105</v>
      </c>
      <c r="D102" s="51"/>
      <c r="E102" s="52"/>
      <c r="F102" s="53" t="s">
        <v>343</v>
      </c>
      <c r="G102" s="54" t="s">
        <v>488</v>
      </c>
      <c r="H102" s="55">
        <f>'Vstupní formulář'!I109</f>
        <v>0</v>
      </c>
      <c r="I102" s="55">
        <f>'Vstupní formulář'!J109</f>
        <v>0</v>
      </c>
    </row>
    <row r="103" spans="2:9" ht="15">
      <c r="B103" s="62" t="s">
        <v>2</v>
      </c>
      <c r="C103" s="63" t="s">
        <v>106</v>
      </c>
      <c r="D103" s="64"/>
      <c r="E103" s="65"/>
      <c r="F103" s="59" t="s">
        <v>344</v>
      </c>
      <c r="G103" s="60" t="s">
        <v>489</v>
      </c>
      <c r="H103" s="66">
        <f>'Vstupní formulář'!I110</f>
        <v>0</v>
      </c>
      <c r="I103" s="66">
        <f>'Vstupní formulář'!J110</f>
        <v>0</v>
      </c>
    </row>
    <row r="104" spans="2:9" ht="15">
      <c r="B104" s="20" t="s">
        <v>13</v>
      </c>
      <c r="C104" s="21" t="s">
        <v>107</v>
      </c>
      <c r="D104" s="15"/>
      <c r="E104" s="16"/>
      <c r="F104" s="17" t="s">
        <v>345</v>
      </c>
      <c r="G104" s="18"/>
      <c r="H104" s="67">
        <f>'Vstupní formulář'!I111</f>
        <v>0</v>
      </c>
      <c r="I104" s="67">
        <f>'Vstupní formulář'!J111</f>
        <v>0</v>
      </c>
    </row>
    <row r="105" spans="2:9" ht="15">
      <c r="B105" s="20" t="s">
        <v>14</v>
      </c>
      <c r="C105" s="21" t="s">
        <v>108</v>
      </c>
      <c r="D105" s="15"/>
      <c r="E105" s="16"/>
      <c r="F105" s="17" t="s">
        <v>346</v>
      </c>
      <c r="G105" s="18"/>
      <c r="H105" s="67">
        <f>'Vstupní formulář'!I112</f>
        <v>0</v>
      </c>
      <c r="I105" s="67">
        <f>'Vstupní formulář'!J112</f>
        <v>0</v>
      </c>
    </row>
    <row r="106" spans="2:9" ht="15">
      <c r="B106" s="20" t="s">
        <v>15</v>
      </c>
      <c r="C106" s="21" t="s">
        <v>109</v>
      </c>
      <c r="D106" s="15"/>
      <c r="E106" s="16"/>
      <c r="F106" s="17" t="s">
        <v>347</v>
      </c>
      <c r="G106" s="18"/>
      <c r="H106" s="67">
        <f>'Vstupní formulář'!I113</f>
        <v>0</v>
      </c>
      <c r="I106" s="67">
        <f>'Vstupní formulář'!J113</f>
        <v>0</v>
      </c>
    </row>
    <row r="107" spans="2:9" ht="15">
      <c r="B107" s="62" t="s">
        <v>11</v>
      </c>
      <c r="C107" s="63" t="s">
        <v>110</v>
      </c>
      <c r="D107" s="64"/>
      <c r="E107" s="65"/>
      <c r="F107" s="59" t="s">
        <v>348</v>
      </c>
      <c r="G107" s="60" t="s">
        <v>490</v>
      </c>
      <c r="H107" s="66">
        <f>'Vstupní formulář'!I114</f>
        <v>0</v>
      </c>
      <c r="I107" s="66">
        <f>'Vstupní formulář'!J114</f>
        <v>0</v>
      </c>
    </row>
    <row r="108" spans="2:9" ht="15">
      <c r="B108" s="20" t="s">
        <v>13</v>
      </c>
      <c r="C108" s="21" t="s">
        <v>111</v>
      </c>
      <c r="D108" s="15"/>
      <c r="E108" s="16"/>
      <c r="F108" s="17" t="s">
        <v>349</v>
      </c>
      <c r="G108" s="18"/>
      <c r="H108" s="67">
        <f>'Vstupní formulář'!I115</f>
        <v>0</v>
      </c>
      <c r="I108" s="67">
        <f>'Vstupní formulář'!J115</f>
        <v>0</v>
      </c>
    </row>
    <row r="109" spans="2:9" ht="15">
      <c r="B109" s="20" t="s">
        <v>14</v>
      </c>
      <c r="C109" s="21" t="s">
        <v>112</v>
      </c>
      <c r="D109" s="15"/>
      <c r="E109" s="16"/>
      <c r="F109" s="17" t="s">
        <v>350</v>
      </c>
      <c r="G109" s="18"/>
      <c r="H109" s="114" t="str">
        <f>'Vstupní formulář'!I116</f>
        <v>x</v>
      </c>
      <c r="I109" s="114" t="str">
        <f>'Vstupní formulář'!J116</f>
        <v>x</v>
      </c>
    </row>
    <row r="110" spans="2:9" ht="15">
      <c r="B110" s="99" t="s">
        <v>15</v>
      </c>
      <c r="C110" s="100" t="s">
        <v>113</v>
      </c>
      <c r="D110" s="83"/>
      <c r="E110" s="84"/>
      <c r="F110" s="17" t="s">
        <v>351</v>
      </c>
      <c r="G110" s="18"/>
      <c r="H110" s="67">
        <f>'Vstupní formulář'!I117</f>
        <v>0</v>
      </c>
      <c r="I110" s="67">
        <f>'Vstupní formulář'!J117</f>
        <v>0</v>
      </c>
    </row>
    <row r="111" spans="2:10" ht="15">
      <c r="B111" s="85" t="s">
        <v>114</v>
      </c>
      <c r="C111" s="86" t="s">
        <v>115</v>
      </c>
      <c r="D111" s="87"/>
      <c r="E111" s="53"/>
      <c r="F111" s="53" t="s">
        <v>352</v>
      </c>
      <c r="G111" s="54" t="s">
        <v>491</v>
      </c>
      <c r="H111" s="129">
        <f>'Vstupní formulář'!I118</f>
        <v>0</v>
      </c>
      <c r="I111" s="129">
        <f>'Vstupní formulář'!J118</f>
        <v>0</v>
      </c>
      <c r="J111" s="116" t="s">
        <v>556</v>
      </c>
    </row>
    <row r="112" spans="2:9" ht="15">
      <c r="B112" s="62" t="s">
        <v>2</v>
      </c>
      <c r="C112" s="63" t="s">
        <v>116</v>
      </c>
      <c r="D112" s="64"/>
      <c r="E112" s="65"/>
      <c r="F112" s="59" t="s">
        <v>353</v>
      </c>
      <c r="G112" s="60" t="s">
        <v>492</v>
      </c>
      <c r="H112" s="66">
        <f>'Vstupní formulář'!I119</f>
        <v>0</v>
      </c>
      <c r="I112" s="66">
        <f>'Vstupní formulář'!J119</f>
        <v>0</v>
      </c>
    </row>
    <row r="113" spans="2:9" ht="15">
      <c r="B113" s="20" t="s">
        <v>13</v>
      </c>
      <c r="C113" s="21" t="s">
        <v>117</v>
      </c>
      <c r="D113" s="15"/>
      <c r="E113" s="16"/>
      <c r="F113" s="17" t="s">
        <v>354</v>
      </c>
      <c r="G113" s="18"/>
      <c r="H113" s="67">
        <f>'Vstupní formulář'!I120</f>
        <v>0</v>
      </c>
      <c r="I113" s="67">
        <f>'Vstupní formulář'!J120</f>
        <v>0</v>
      </c>
    </row>
    <row r="114" spans="2:9" ht="15">
      <c r="B114" s="62" t="s">
        <v>11</v>
      </c>
      <c r="C114" s="63" t="s">
        <v>119</v>
      </c>
      <c r="D114" s="64"/>
      <c r="E114" s="65"/>
      <c r="F114" s="59" t="s">
        <v>355</v>
      </c>
      <c r="G114" s="60" t="s">
        <v>493</v>
      </c>
      <c r="H114" s="66">
        <f>'Vstupní formulář'!I121</f>
        <v>0</v>
      </c>
      <c r="I114" s="66">
        <f>'Vstupní formulář'!J121</f>
        <v>0</v>
      </c>
    </row>
    <row r="115" spans="2:10" ht="15">
      <c r="B115" s="20" t="s">
        <v>13</v>
      </c>
      <c r="C115" s="21" t="s">
        <v>118</v>
      </c>
      <c r="D115" s="15"/>
      <c r="E115" s="16"/>
      <c r="F115" s="17" t="s">
        <v>356</v>
      </c>
      <c r="G115" s="18"/>
      <c r="H115" s="132">
        <f>'Vstupní formulář'!I122</f>
        <v>0</v>
      </c>
      <c r="I115" s="132">
        <f>'Vstupní formulář'!J122</f>
        <v>0</v>
      </c>
      <c r="J115" s="116" t="s">
        <v>557</v>
      </c>
    </row>
    <row r="116" spans="2:10" ht="15">
      <c r="B116" s="20" t="s">
        <v>14</v>
      </c>
      <c r="C116" s="21" t="s">
        <v>120</v>
      </c>
      <c r="D116" s="15"/>
      <c r="E116" s="16"/>
      <c r="F116" s="17" t="s">
        <v>357</v>
      </c>
      <c r="G116" s="18"/>
      <c r="H116" s="132">
        <f>'Vstupní formulář'!I123</f>
        <v>0</v>
      </c>
      <c r="I116" s="132">
        <f>'Vstupní formulář'!J123</f>
        <v>0</v>
      </c>
      <c r="J116" s="116" t="s">
        <v>558</v>
      </c>
    </row>
    <row r="117" spans="2:9" ht="15">
      <c r="B117" s="20" t="s">
        <v>15</v>
      </c>
      <c r="C117" s="21" t="s">
        <v>121</v>
      </c>
      <c r="D117" s="15"/>
      <c r="E117" s="16"/>
      <c r="F117" s="17" t="s">
        <v>358</v>
      </c>
      <c r="G117" s="18"/>
      <c r="H117" s="67">
        <f>'Vstupní formulář'!I124</f>
        <v>0</v>
      </c>
      <c r="I117" s="67">
        <f>'Vstupní formulář'!J124</f>
        <v>0</v>
      </c>
    </row>
    <row r="118" spans="2:9" ht="15">
      <c r="B118" s="20" t="s">
        <v>16</v>
      </c>
      <c r="C118" s="21" t="s">
        <v>122</v>
      </c>
      <c r="D118" s="15"/>
      <c r="E118" s="16"/>
      <c r="F118" s="17" t="s">
        <v>359</v>
      </c>
      <c r="G118" s="18"/>
      <c r="H118" s="67">
        <f>'Vstupní formulář'!I125</f>
        <v>0</v>
      </c>
      <c r="I118" s="67">
        <f>'Vstupní formulář'!J125</f>
        <v>0</v>
      </c>
    </row>
    <row r="119" spans="2:9" ht="15">
      <c r="B119" s="20" t="s">
        <v>17</v>
      </c>
      <c r="C119" s="21" t="s">
        <v>123</v>
      </c>
      <c r="D119" s="15"/>
      <c r="E119" s="16"/>
      <c r="F119" s="17" t="s">
        <v>360</v>
      </c>
      <c r="G119" s="18"/>
      <c r="H119" s="67">
        <f>'Vstupní formulář'!I126</f>
        <v>0</v>
      </c>
      <c r="I119" s="67">
        <f>'Vstupní formulář'!J126</f>
        <v>0</v>
      </c>
    </row>
    <row r="120" spans="2:9" ht="15">
      <c r="B120" s="20" t="s">
        <v>18</v>
      </c>
      <c r="C120" s="21" t="s">
        <v>124</v>
      </c>
      <c r="D120" s="15"/>
      <c r="E120" s="16"/>
      <c r="F120" s="17" t="s">
        <v>361</v>
      </c>
      <c r="G120" s="18"/>
      <c r="H120" s="67">
        <f>'Vstupní formulář'!I127</f>
        <v>0</v>
      </c>
      <c r="I120" s="67">
        <f>'Vstupní formulář'!J127</f>
        <v>0</v>
      </c>
    </row>
    <row r="121" spans="2:9" ht="15">
      <c r="B121" s="20" t="s">
        <v>19</v>
      </c>
      <c r="C121" s="21" t="s">
        <v>125</v>
      </c>
      <c r="D121" s="15"/>
      <c r="E121" s="16"/>
      <c r="F121" s="17" t="s">
        <v>362</v>
      </c>
      <c r="G121" s="18"/>
      <c r="H121" s="67">
        <f>'Vstupní formulář'!I128</f>
        <v>0</v>
      </c>
      <c r="I121" s="67">
        <f>'Vstupní formulář'!J128</f>
        <v>0</v>
      </c>
    </row>
    <row r="122" spans="2:10" ht="15">
      <c r="B122" s="62" t="s">
        <v>33</v>
      </c>
      <c r="C122" s="63" t="s">
        <v>126</v>
      </c>
      <c r="D122" s="64"/>
      <c r="E122" s="65"/>
      <c r="F122" s="59" t="s">
        <v>363</v>
      </c>
      <c r="G122" s="60" t="s">
        <v>494</v>
      </c>
      <c r="H122" s="130">
        <f>'Vstupní formulář'!I129</f>
        <v>0</v>
      </c>
      <c r="I122" s="130">
        <f>'Vstupní formulář'!J129</f>
        <v>0</v>
      </c>
      <c r="J122" s="116" t="s">
        <v>559</v>
      </c>
    </row>
    <row r="123" spans="2:9" ht="15">
      <c r="B123" s="20" t="s">
        <v>13</v>
      </c>
      <c r="C123" s="21" t="s">
        <v>245</v>
      </c>
      <c r="D123" s="15"/>
      <c r="E123" s="16"/>
      <c r="F123" s="17" t="s">
        <v>364</v>
      </c>
      <c r="G123" s="18"/>
      <c r="H123" s="68">
        <f>'Vstupní formulář'!I130</f>
        <v>0</v>
      </c>
      <c r="I123" s="68">
        <f>'Vstupní formulář'!J130</f>
        <v>0</v>
      </c>
    </row>
    <row r="124" spans="2:10" ht="15">
      <c r="B124" s="20" t="s">
        <v>14</v>
      </c>
      <c r="C124" s="21" t="s">
        <v>131</v>
      </c>
      <c r="D124" s="15"/>
      <c r="E124" s="16"/>
      <c r="F124" s="17" t="s">
        <v>365</v>
      </c>
      <c r="G124" s="18"/>
      <c r="H124" s="133">
        <f>'Vstupní formulář'!I131</f>
        <v>0</v>
      </c>
      <c r="I124" s="133">
        <f>'Vstupní formulář'!J131</f>
        <v>0</v>
      </c>
      <c r="J124" s="116" t="s">
        <v>560</v>
      </c>
    </row>
    <row r="125" spans="2:9" ht="15">
      <c r="B125" s="20" t="s">
        <v>15</v>
      </c>
      <c r="C125" s="21" t="s">
        <v>132</v>
      </c>
      <c r="D125" s="15"/>
      <c r="E125" s="16"/>
      <c r="F125" s="17" t="s">
        <v>366</v>
      </c>
      <c r="G125" s="18"/>
      <c r="H125" s="68">
        <f>'Vstupní formulář'!I132</f>
        <v>0</v>
      </c>
      <c r="I125" s="68">
        <f>'Vstupní formulář'!J132</f>
        <v>0</v>
      </c>
    </row>
    <row r="126" spans="2:9" ht="15">
      <c r="B126" s="20" t="s">
        <v>16</v>
      </c>
      <c r="C126" s="21" t="s">
        <v>133</v>
      </c>
      <c r="D126" s="15"/>
      <c r="E126" s="16"/>
      <c r="F126" s="17" t="s">
        <v>367</v>
      </c>
      <c r="G126" s="18"/>
      <c r="H126" s="68">
        <f>'Vstupní formulář'!I133</f>
        <v>0</v>
      </c>
      <c r="I126" s="68">
        <f>'Vstupní formulář'!J133</f>
        <v>0</v>
      </c>
    </row>
    <row r="127" spans="2:9" ht="15">
      <c r="B127" s="20" t="s">
        <v>17</v>
      </c>
      <c r="C127" s="21" t="s">
        <v>134</v>
      </c>
      <c r="D127" s="15"/>
      <c r="E127" s="16"/>
      <c r="F127" s="17" t="s">
        <v>368</v>
      </c>
      <c r="G127" s="18"/>
      <c r="H127" s="68">
        <f>'Vstupní formulář'!I134</f>
        <v>0</v>
      </c>
      <c r="I127" s="68">
        <f>'Vstupní formulář'!J134</f>
        <v>0</v>
      </c>
    </row>
    <row r="128" spans="2:9" ht="15">
      <c r="B128" s="20" t="s">
        <v>18</v>
      </c>
      <c r="C128" s="21" t="s">
        <v>135</v>
      </c>
      <c r="D128" s="15"/>
      <c r="E128" s="16"/>
      <c r="F128" s="17" t="s">
        <v>369</v>
      </c>
      <c r="G128" s="18"/>
      <c r="H128" s="68">
        <f>'Vstupní formulář'!I135</f>
        <v>0</v>
      </c>
      <c r="I128" s="68">
        <f>'Vstupní formulář'!J135</f>
        <v>0</v>
      </c>
    </row>
    <row r="129" spans="2:9" ht="15">
      <c r="B129" s="20" t="s">
        <v>19</v>
      </c>
      <c r="C129" s="21" t="s">
        <v>136</v>
      </c>
      <c r="D129" s="15"/>
      <c r="E129" s="16"/>
      <c r="F129" s="17" t="s">
        <v>370</v>
      </c>
      <c r="G129" s="18"/>
      <c r="H129" s="68">
        <f>'Vstupní formulář'!I136</f>
        <v>0</v>
      </c>
      <c r="I129" s="68">
        <f>'Vstupní formulář'!J136</f>
        <v>0</v>
      </c>
    </row>
    <row r="130" spans="2:9" ht="15">
      <c r="B130" s="20" t="s">
        <v>20</v>
      </c>
      <c r="C130" s="21" t="s">
        <v>73</v>
      </c>
      <c r="D130" s="15"/>
      <c r="E130" s="16"/>
      <c r="F130" s="17" t="s">
        <v>371</v>
      </c>
      <c r="G130" s="18"/>
      <c r="H130" s="67">
        <f>'Vstupní formulář'!I137</f>
        <v>0</v>
      </c>
      <c r="I130" s="67">
        <f>'Vstupní formulář'!J137</f>
        <v>0</v>
      </c>
    </row>
    <row r="131" spans="2:9" ht="15">
      <c r="B131" s="20" t="s">
        <v>21</v>
      </c>
      <c r="C131" s="21" t="s">
        <v>74</v>
      </c>
      <c r="D131" s="15"/>
      <c r="E131" s="16"/>
      <c r="F131" s="17" t="s">
        <v>372</v>
      </c>
      <c r="G131" s="18"/>
      <c r="H131" s="110">
        <f>'Vstupní formulář'!I138</f>
        <v>0</v>
      </c>
      <c r="I131" s="110">
        <f>'Vstupní formulář'!J138</f>
        <v>0</v>
      </c>
    </row>
    <row r="132" spans="2:9" ht="15">
      <c r="B132" s="20" t="s">
        <v>22</v>
      </c>
      <c r="C132" s="21" t="s">
        <v>75</v>
      </c>
      <c r="D132" s="15"/>
      <c r="E132" s="16"/>
      <c r="F132" s="17" t="s">
        <v>373</v>
      </c>
      <c r="G132" s="18"/>
      <c r="H132" s="110">
        <f>'Vstupní formulář'!I139</f>
        <v>0</v>
      </c>
      <c r="I132" s="110">
        <f>'Vstupní formulář'!J139</f>
        <v>0</v>
      </c>
    </row>
    <row r="133" spans="2:9" ht="15">
      <c r="B133" s="20" t="s">
        <v>35</v>
      </c>
      <c r="C133" s="21" t="s">
        <v>76</v>
      </c>
      <c r="D133" s="15"/>
      <c r="E133" s="16"/>
      <c r="F133" s="17" t="s">
        <v>374</v>
      </c>
      <c r="G133" s="18"/>
      <c r="H133" s="68">
        <f>'Vstupní formulář'!I140</f>
        <v>0</v>
      </c>
      <c r="I133" s="68">
        <f>'Vstupní formulář'!J140</f>
        <v>0</v>
      </c>
    </row>
    <row r="134" spans="2:9" ht="15">
      <c r="B134" s="20" t="s">
        <v>66</v>
      </c>
      <c r="C134" s="21" t="s">
        <v>138</v>
      </c>
      <c r="D134" s="15"/>
      <c r="E134" s="16"/>
      <c r="F134" s="17" t="s">
        <v>375</v>
      </c>
      <c r="G134" s="18"/>
      <c r="H134" s="68">
        <f>'Vstupní formulář'!I141</f>
        <v>0</v>
      </c>
      <c r="I134" s="68">
        <f>'Vstupní formulář'!J141</f>
        <v>0</v>
      </c>
    </row>
    <row r="135" spans="2:9" ht="15">
      <c r="B135" s="20" t="s">
        <v>78</v>
      </c>
      <c r="C135" s="21" t="s">
        <v>137</v>
      </c>
      <c r="D135" s="15"/>
      <c r="E135" s="16"/>
      <c r="F135" s="17" t="s">
        <v>376</v>
      </c>
      <c r="G135" s="18"/>
      <c r="H135" s="67">
        <f>'Vstupní formulář'!I142</f>
        <v>0</v>
      </c>
      <c r="I135" s="67">
        <f>'Vstupní formulář'!J142</f>
        <v>0</v>
      </c>
    </row>
    <row r="136" spans="2:9" ht="15">
      <c r="B136" s="20" t="s">
        <v>79</v>
      </c>
      <c r="C136" s="21" t="s">
        <v>139</v>
      </c>
      <c r="D136" s="15"/>
      <c r="E136" s="16"/>
      <c r="F136" s="17" t="s">
        <v>377</v>
      </c>
      <c r="G136" s="18"/>
      <c r="H136" s="67">
        <f>'Vstupní formulář'!I143</f>
        <v>0</v>
      </c>
      <c r="I136" s="67">
        <f>'Vstupní formulář'!J143</f>
        <v>0</v>
      </c>
    </row>
    <row r="137" spans="2:9" ht="15">
      <c r="B137" s="20" t="s">
        <v>80</v>
      </c>
      <c r="C137" s="21" t="s">
        <v>246</v>
      </c>
      <c r="D137" s="15"/>
      <c r="E137" s="16"/>
      <c r="F137" s="17" t="s">
        <v>378</v>
      </c>
      <c r="G137" s="18"/>
      <c r="H137" s="67">
        <f>'Vstupní formulář'!I144</f>
        <v>0</v>
      </c>
      <c r="I137" s="67">
        <f>'Vstupní formulář'!J144</f>
        <v>0</v>
      </c>
    </row>
    <row r="138" spans="2:9" ht="15">
      <c r="B138" s="20" t="s">
        <v>81</v>
      </c>
      <c r="C138" s="21" t="s">
        <v>140</v>
      </c>
      <c r="D138" s="15"/>
      <c r="E138" s="16"/>
      <c r="F138" s="17" t="s">
        <v>379</v>
      </c>
      <c r="G138" s="18"/>
      <c r="H138" s="67">
        <f>'Vstupní formulář'!I145</f>
        <v>0</v>
      </c>
      <c r="I138" s="67">
        <f>'Vstupní formulář'!J145</f>
        <v>0</v>
      </c>
    </row>
    <row r="139" spans="2:9" ht="15">
      <c r="B139" s="20" t="s">
        <v>82</v>
      </c>
      <c r="C139" s="21" t="s">
        <v>141</v>
      </c>
      <c r="D139" s="15"/>
      <c r="E139" s="16"/>
      <c r="F139" s="17" t="s">
        <v>380</v>
      </c>
      <c r="G139" s="18"/>
      <c r="H139" s="67">
        <f>'Vstupní formulář'!I146</f>
        <v>0</v>
      </c>
      <c r="I139" s="67">
        <f>'Vstupní formulář'!J146</f>
        <v>0</v>
      </c>
    </row>
    <row r="140" spans="2:10" ht="15">
      <c r="B140" s="20" t="s">
        <v>83</v>
      </c>
      <c r="C140" s="21" t="s">
        <v>142</v>
      </c>
      <c r="D140" s="15"/>
      <c r="E140" s="16"/>
      <c r="F140" s="17" t="s">
        <v>381</v>
      </c>
      <c r="G140" s="18"/>
      <c r="H140" s="132">
        <f>'Vstupní formulář'!I147</f>
        <v>0</v>
      </c>
      <c r="I140" s="132">
        <f>'Vstupní formulář'!J147</f>
        <v>0</v>
      </c>
      <c r="J140" s="116" t="s">
        <v>561</v>
      </c>
    </row>
    <row r="141" spans="2:10" ht="15">
      <c r="B141" s="20" t="s">
        <v>84</v>
      </c>
      <c r="C141" s="21" t="s">
        <v>143</v>
      </c>
      <c r="D141" s="15"/>
      <c r="E141" s="16"/>
      <c r="F141" s="17" t="s">
        <v>382</v>
      </c>
      <c r="G141" s="18"/>
      <c r="H141" s="133">
        <f>'Vstupní formulář'!I148</f>
        <v>0</v>
      </c>
      <c r="I141" s="133">
        <f>'Vstupní formulář'!J148</f>
        <v>0</v>
      </c>
      <c r="J141" s="116" t="s">
        <v>562</v>
      </c>
    </row>
    <row r="142" spans="2:10" ht="15">
      <c r="B142" s="20" t="s">
        <v>127</v>
      </c>
      <c r="C142" s="21" t="s">
        <v>144</v>
      </c>
      <c r="D142" s="15"/>
      <c r="E142" s="16"/>
      <c r="F142" s="17" t="s">
        <v>383</v>
      </c>
      <c r="G142" s="18"/>
      <c r="H142" s="132">
        <f>'Vstupní formulář'!I149</f>
        <v>0</v>
      </c>
      <c r="I142" s="132">
        <f>'Vstupní formulář'!J149</f>
        <v>0</v>
      </c>
      <c r="J142" s="116" t="s">
        <v>563</v>
      </c>
    </row>
    <row r="143" spans="2:10" ht="15">
      <c r="B143" s="20" t="s">
        <v>128</v>
      </c>
      <c r="C143" s="21" t="s">
        <v>145</v>
      </c>
      <c r="D143" s="15"/>
      <c r="E143" s="16"/>
      <c r="F143" s="17" t="s">
        <v>384</v>
      </c>
      <c r="G143" s="18"/>
      <c r="H143" s="132">
        <f>'Vstupní formulář'!I150</f>
        <v>0</v>
      </c>
      <c r="I143" s="132">
        <f>'Vstupní formulář'!J150</f>
        <v>0</v>
      </c>
      <c r="J143" s="116" t="s">
        <v>564</v>
      </c>
    </row>
    <row r="144" spans="2:9" ht="15">
      <c r="B144" s="20" t="s">
        <v>129</v>
      </c>
      <c r="C144" s="21" t="s">
        <v>124</v>
      </c>
      <c r="D144" s="15"/>
      <c r="E144" s="16"/>
      <c r="F144" s="17" t="s">
        <v>385</v>
      </c>
      <c r="G144" s="18"/>
      <c r="H144" s="67">
        <f>'Vstupní formulář'!I151</f>
        <v>0</v>
      </c>
      <c r="I144" s="67">
        <f>'Vstupní formulář'!J151</f>
        <v>0</v>
      </c>
    </row>
    <row r="145" spans="2:10" ht="15">
      <c r="B145" s="20" t="s">
        <v>130</v>
      </c>
      <c r="C145" s="21" t="s">
        <v>146</v>
      </c>
      <c r="D145" s="15"/>
      <c r="E145" s="16"/>
      <c r="F145" s="17" t="s">
        <v>386</v>
      </c>
      <c r="G145" s="18"/>
      <c r="H145" s="132">
        <f>'Vstupní formulář'!I152</f>
        <v>0</v>
      </c>
      <c r="I145" s="132">
        <f>'Vstupní formulář'!J152</f>
        <v>0</v>
      </c>
      <c r="J145" s="116" t="s">
        <v>565</v>
      </c>
    </row>
    <row r="146" spans="2:10" ht="15">
      <c r="B146" s="62" t="s">
        <v>43</v>
      </c>
      <c r="C146" s="63" t="s">
        <v>147</v>
      </c>
      <c r="D146" s="64"/>
      <c r="E146" s="65"/>
      <c r="F146" s="59" t="s">
        <v>387</v>
      </c>
      <c r="G146" s="60" t="s">
        <v>495</v>
      </c>
      <c r="H146" s="130">
        <f>'Vstupní formulář'!I153</f>
        <v>0</v>
      </c>
      <c r="I146" s="130">
        <f>'Vstupní formulář'!J153</f>
        <v>0</v>
      </c>
      <c r="J146" s="116" t="s">
        <v>566</v>
      </c>
    </row>
    <row r="147" spans="2:9" ht="15">
      <c r="B147" s="20" t="s">
        <v>13</v>
      </c>
      <c r="C147" s="21" t="s">
        <v>148</v>
      </c>
      <c r="D147" s="15"/>
      <c r="E147" s="16"/>
      <c r="F147" s="17" t="s">
        <v>388</v>
      </c>
      <c r="G147" s="18"/>
      <c r="H147" s="67">
        <f>'Vstupní formulář'!I154</f>
        <v>0</v>
      </c>
      <c r="I147" s="67">
        <f>'Vstupní formulář'!J154</f>
        <v>0</v>
      </c>
    </row>
    <row r="148" spans="2:9" ht="15">
      <c r="B148" s="20" t="s">
        <v>14</v>
      </c>
      <c r="C148" s="21" t="s">
        <v>149</v>
      </c>
      <c r="D148" s="15"/>
      <c r="E148" s="16"/>
      <c r="F148" s="17" t="s">
        <v>389</v>
      </c>
      <c r="G148" s="19"/>
      <c r="H148" s="112">
        <f>'Vstupní formulář'!I155</f>
        <v>0</v>
      </c>
      <c r="I148" s="112">
        <f>'Vstupní formulář'!J155</f>
        <v>0</v>
      </c>
    </row>
    <row r="149" spans="2:9" ht="15">
      <c r="B149" s="99" t="s">
        <v>15</v>
      </c>
      <c r="C149" s="100" t="s">
        <v>150</v>
      </c>
      <c r="D149" s="83"/>
      <c r="E149" s="84"/>
      <c r="F149" s="88" t="s">
        <v>390</v>
      </c>
      <c r="G149" s="89"/>
      <c r="H149" s="113">
        <f>'Vstupní formulář'!I156</f>
        <v>0</v>
      </c>
      <c r="I149" s="113">
        <f>'Vstupní formulář'!J156</f>
        <v>0</v>
      </c>
    </row>
    <row r="150" spans="2:9" ht="15.75" thickBot="1">
      <c r="B150" s="93"/>
      <c r="C150" s="94" t="s">
        <v>342</v>
      </c>
      <c r="D150" s="95"/>
      <c r="E150" s="96"/>
      <c r="F150" s="96" t="s">
        <v>391</v>
      </c>
      <c r="G150" s="97" t="s">
        <v>518</v>
      </c>
      <c r="H150" s="98">
        <f>'Vstupní formulář'!I157</f>
        <v>0</v>
      </c>
      <c r="I150" s="98">
        <f>'Vstupní formulář'!J157</f>
        <v>0</v>
      </c>
    </row>
    <row r="151" spans="1:10" ht="15">
      <c r="A151" s="22"/>
      <c r="B151" s="62" t="s">
        <v>2</v>
      </c>
      <c r="C151" s="63" t="s">
        <v>152</v>
      </c>
      <c r="D151" s="64"/>
      <c r="E151" s="65"/>
      <c r="F151" s="59" t="s">
        <v>392</v>
      </c>
      <c r="G151" s="60" t="s">
        <v>477</v>
      </c>
      <c r="H151" s="130">
        <f>'Vstupní formulář'!M161</f>
        <v>0</v>
      </c>
      <c r="I151" s="130">
        <f>'Vstupní formulář'!P161</f>
        <v>0</v>
      </c>
      <c r="J151" s="1" t="s">
        <v>567</v>
      </c>
    </row>
    <row r="152" spans="1:9" ht="15">
      <c r="A152" s="22"/>
      <c r="B152" s="20" t="s">
        <v>13</v>
      </c>
      <c r="C152" s="21" t="s">
        <v>153</v>
      </c>
      <c r="D152" s="15"/>
      <c r="E152" s="16"/>
      <c r="F152" s="17" t="s">
        <v>393</v>
      </c>
      <c r="G152" s="18"/>
      <c r="H152" s="67">
        <f>'Vstupní formulář'!M162</f>
        <v>0</v>
      </c>
      <c r="I152" s="67">
        <f>'Vstupní formulář'!P162</f>
        <v>0</v>
      </c>
    </row>
    <row r="153" spans="1:9" ht="15">
      <c r="A153" s="22"/>
      <c r="B153" s="20" t="s">
        <v>14</v>
      </c>
      <c r="C153" s="21" t="s">
        <v>154</v>
      </c>
      <c r="D153" s="15"/>
      <c r="E153" s="16"/>
      <c r="F153" s="17" t="s">
        <v>397</v>
      </c>
      <c r="G153" s="18"/>
      <c r="H153" s="67">
        <f>'Vstupní formulář'!M163</f>
        <v>0</v>
      </c>
      <c r="I153" s="67">
        <f>'Vstupní formulář'!P163</f>
        <v>0</v>
      </c>
    </row>
    <row r="154" spans="1:9" ht="15">
      <c r="A154" s="22"/>
      <c r="B154" s="20" t="s">
        <v>15</v>
      </c>
      <c r="C154" s="21" t="s">
        <v>155</v>
      </c>
      <c r="D154" s="15"/>
      <c r="E154" s="16"/>
      <c r="F154" s="17" t="s">
        <v>398</v>
      </c>
      <c r="G154" s="18"/>
      <c r="H154" s="67">
        <f>'Vstupní formulář'!M164</f>
        <v>0</v>
      </c>
      <c r="I154" s="67">
        <f>'Vstupní formulář'!P164</f>
        <v>0</v>
      </c>
    </row>
    <row r="155" spans="1:9" ht="15">
      <c r="A155" s="22"/>
      <c r="B155" s="20" t="s">
        <v>16</v>
      </c>
      <c r="C155" s="21" t="s">
        <v>156</v>
      </c>
      <c r="D155" s="15"/>
      <c r="E155" s="16"/>
      <c r="F155" s="17" t="s">
        <v>399</v>
      </c>
      <c r="G155" s="18"/>
      <c r="H155" s="67">
        <f>'Vstupní formulář'!M165</f>
        <v>0</v>
      </c>
      <c r="I155" s="67">
        <f>'Vstupní formulář'!P165</f>
        <v>0</v>
      </c>
    </row>
    <row r="156" spans="1:10" ht="15">
      <c r="A156" s="22"/>
      <c r="B156" s="62" t="s">
        <v>11</v>
      </c>
      <c r="C156" s="63" t="s">
        <v>157</v>
      </c>
      <c r="D156" s="64"/>
      <c r="E156" s="65"/>
      <c r="F156" s="59" t="s">
        <v>400</v>
      </c>
      <c r="G156" s="60" t="s">
        <v>497</v>
      </c>
      <c r="H156" s="130">
        <f>'Vstupní formulář'!M166</f>
        <v>0</v>
      </c>
      <c r="I156" s="130">
        <f>'Vstupní formulář'!P166</f>
        <v>0</v>
      </c>
      <c r="J156" s="1" t="s">
        <v>568</v>
      </c>
    </row>
    <row r="157" spans="1:9" ht="15">
      <c r="A157" s="22"/>
      <c r="B157" s="20" t="s">
        <v>17</v>
      </c>
      <c r="C157" s="21" t="s">
        <v>158</v>
      </c>
      <c r="D157" s="15"/>
      <c r="E157" s="16"/>
      <c r="F157" s="17" t="s">
        <v>401</v>
      </c>
      <c r="G157" s="18"/>
      <c r="H157" s="67">
        <f>'Vstupní formulář'!M167</f>
        <v>0</v>
      </c>
      <c r="I157" s="67">
        <f>'Vstupní formulář'!P167</f>
        <v>0</v>
      </c>
    </row>
    <row r="158" spans="1:9" ht="15">
      <c r="A158" s="22"/>
      <c r="B158" s="20" t="s">
        <v>18</v>
      </c>
      <c r="C158" s="21" t="s">
        <v>159</v>
      </c>
      <c r="D158" s="15"/>
      <c r="E158" s="16"/>
      <c r="F158" s="17" t="s">
        <v>402</v>
      </c>
      <c r="G158" s="18"/>
      <c r="H158" s="67">
        <f>'Vstupní formulář'!M168</f>
        <v>0</v>
      </c>
      <c r="I158" s="67">
        <f>'Vstupní formulář'!P168</f>
        <v>0</v>
      </c>
    </row>
    <row r="159" spans="1:9" ht="15">
      <c r="A159" s="22"/>
      <c r="B159" s="20" t="s">
        <v>19</v>
      </c>
      <c r="C159" s="21" t="s">
        <v>160</v>
      </c>
      <c r="D159" s="15"/>
      <c r="E159" s="16"/>
      <c r="F159" s="17" t="s">
        <v>403</v>
      </c>
      <c r="G159" s="18"/>
      <c r="H159" s="67">
        <f>'Vstupní formulář'!M169</f>
        <v>0</v>
      </c>
      <c r="I159" s="67">
        <f>'Vstupní formulář'!P169</f>
        <v>0</v>
      </c>
    </row>
    <row r="160" spans="1:9" ht="15">
      <c r="A160" s="22"/>
      <c r="B160" s="20" t="s">
        <v>20</v>
      </c>
      <c r="C160" s="21" t="s">
        <v>161</v>
      </c>
      <c r="D160" s="15"/>
      <c r="E160" s="16"/>
      <c r="F160" s="17" t="s">
        <v>404</v>
      </c>
      <c r="G160" s="18"/>
      <c r="H160" s="68">
        <f>'Vstupní formulář'!M170</f>
        <v>0</v>
      </c>
      <c r="I160" s="68">
        <f>'Vstupní formulář'!P170</f>
        <v>0</v>
      </c>
    </row>
    <row r="161" spans="1:10" ht="15">
      <c r="A161" s="23"/>
      <c r="B161" s="62" t="s">
        <v>162</v>
      </c>
      <c r="C161" s="63" t="s">
        <v>163</v>
      </c>
      <c r="D161" s="64"/>
      <c r="E161" s="65"/>
      <c r="F161" s="59" t="s">
        <v>405</v>
      </c>
      <c r="G161" s="60" t="s">
        <v>498</v>
      </c>
      <c r="H161" s="130">
        <f>'Vstupní formulář'!M171</f>
        <v>0</v>
      </c>
      <c r="I161" s="130">
        <f>'Vstupní formulář'!P171</f>
        <v>0</v>
      </c>
      <c r="J161" s="116" t="s">
        <v>569</v>
      </c>
    </row>
    <row r="162" spans="1:9" ht="15">
      <c r="A162" s="22"/>
      <c r="B162" s="20" t="s">
        <v>21</v>
      </c>
      <c r="C162" s="21" t="s">
        <v>164</v>
      </c>
      <c r="D162" s="15"/>
      <c r="E162" s="16"/>
      <c r="F162" s="17" t="s">
        <v>406</v>
      </c>
      <c r="G162" s="18"/>
      <c r="H162" s="67">
        <f>'Vstupní formulář'!M172</f>
        <v>0</v>
      </c>
      <c r="I162" s="67">
        <f>'Vstupní formulář'!P172</f>
        <v>0</v>
      </c>
    </row>
    <row r="163" spans="1:9" ht="15">
      <c r="A163" s="22"/>
      <c r="B163" s="20" t="s">
        <v>22</v>
      </c>
      <c r="C163" s="21" t="s">
        <v>165</v>
      </c>
      <c r="D163" s="15"/>
      <c r="E163" s="16"/>
      <c r="F163" s="17" t="s">
        <v>407</v>
      </c>
      <c r="G163" s="18"/>
      <c r="H163" s="67">
        <f>'Vstupní formulář'!M173</f>
        <v>0</v>
      </c>
      <c r="I163" s="67">
        <f>'Vstupní formulář'!P173</f>
        <v>0</v>
      </c>
    </row>
    <row r="164" spans="1:9" ht="15">
      <c r="A164" s="22"/>
      <c r="B164" s="20" t="s">
        <v>35</v>
      </c>
      <c r="C164" s="21" t="s">
        <v>166</v>
      </c>
      <c r="D164" s="15"/>
      <c r="E164" s="16"/>
      <c r="F164" s="17" t="s">
        <v>408</v>
      </c>
      <c r="G164" s="18"/>
      <c r="H164" s="67">
        <f>'Vstupní formulář'!M174</f>
        <v>0</v>
      </c>
      <c r="I164" s="67">
        <f>'Vstupní formulář'!P174</f>
        <v>0</v>
      </c>
    </row>
    <row r="165" spans="1:9" ht="15">
      <c r="A165" s="22"/>
      <c r="B165" s="20" t="s">
        <v>66</v>
      </c>
      <c r="C165" s="21" t="s">
        <v>167</v>
      </c>
      <c r="D165" s="15"/>
      <c r="E165" s="16"/>
      <c r="F165" s="17" t="s">
        <v>409</v>
      </c>
      <c r="G165" s="18"/>
      <c r="H165" s="67">
        <f>'Vstupní formulář'!M175</f>
        <v>0</v>
      </c>
      <c r="I165" s="67">
        <f>'Vstupní formulář'!P175</f>
        <v>0</v>
      </c>
    </row>
    <row r="166" spans="1:9" ht="15">
      <c r="A166" s="22"/>
      <c r="B166" s="20" t="s">
        <v>78</v>
      </c>
      <c r="C166" s="21" t="s">
        <v>168</v>
      </c>
      <c r="D166" s="15"/>
      <c r="E166" s="16"/>
      <c r="F166" s="17" t="s">
        <v>410</v>
      </c>
      <c r="G166" s="18"/>
      <c r="H166" s="67">
        <f>'Vstupní formulář'!M176</f>
        <v>0</v>
      </c>
      <c r="I166" s="67">
        <f>'Vstupní formulář'!P176</f>
        <v>0</v>
      </c>
    </row>
    <row r="167" spans="1:9" ht="15">
      <c r="A167" s="22"/>
      <c r="B167" s="62" t="s">
        <v>43</v>
      </c>
      <c r="C167" s="63" t="s">
        <v>169</v>
      </c>
      <c r="D167" s="64"/>
      <c r="E167" s="65"/>
      <c r="F167" s="59" t="s">
        <v>411</v>
      </c>
      <c r="G167" s="60" t="s">
        <v>499</v>
      </c>
      <c r="H167" s="66">
        <f>'Vstupní formulář'!M177</f>
        <v>0</v>
      </c>
      <c r="I167" s="66">
        <f>'Vstupní formulář'!P177</f>
        <v>0</v>
      </c>
    </row>
    <row r="168" spans="1:9" ht="15">
      <c r="A168" s="22"/>
      <c r="B168" s="20" t="s">
        <v>79</v>
      </c>
      <c r="C168" s="21" t="s">
        <v>170</v>
      </c>
      <c r="D168" s="15"/>
      <c r="E168" s="16"/>
      <c r="F168" s="17" t="s">
        <v>412</v>
      </c>
      <c r="G168" s="18"/>
      <c r="H168" s="67">
        <f>'Vstupní formulář'!M178</f>
        <v>0</v>
      </c>
      <c r="I168" s="67">
        <f>'Vstupní formulář'!P178</f>
        <v>0</v>
      </c>
    </row>
    <row r="169" spans="1:9" ht="15">
      <c r="A169" s="22"/>
      <c r="B169" s="20" t="s">
        <v>80</v>
      </c>
      <c r="C169" s="21" t="s">
        <v>171</v>
      </c>
      <c r="D169" s="15"/>
      <c r="E169" s="16"/>
      <c r="F169" s="17" t="s">
        <v>413</v>
      </c>
      <c r="G169" s="18"/>
      <c r="H169" s="67">
        <f>'Vstupní formulář'!M179</f>
        <v>0</v>
      </c>
      <c r="I169" s="67">
        <f>'Vstupní formulář'!P179</f>
        <v>0</v>
      </c>
    </row>
    <row r="170" spans="1:9" ht="15">
      <c r="A170" s="22"/>
      <c r="B170" s="20" t="s">
        <v>81</v>
      </c>
      <c r="C170" s="21" t="s">
        <v>76</v>
      </c>
      <c r="D170" s="15"/>
      <c r="E170" s="16"/>
      <c r="F170" s="17" t="s">
        <v>414</v>
      </c>
      <c r="G170" s="18"/>
      <c r="H170" s="68">
        <f>'Vstupní formulář'!M180</f>
        <v>0</v>
      </c>
      <c r="I170" s="68">
        <f>'Vstupní formulář'!P180</f>
        <v>0</v>
      </c>
    </row>
    <row r="171" spans="1:9" ht="15">
      <c r="A171" s="22"/>
      <c r="B171" s="62" t="s">
        <v>172</v>
      </c>
      <c r="C171" s="63" t="s">
        <v>173</v>
      </c>
      <c r="D171" s="64"/>
      <c r="E171" s="65"/>
      <c r="F171" s="59" t="s">
        <v>415</v>
      </c>
      <c r="G171" s="60" t="s">
        <v>500</v>
      </c>
      <c r="H171" s="66">
        <f>'Vstupní formulář'!M181</f>
        <v>0</v>
      </c>
      <c r="I171" s="66">
        <f>'Vstupní formulář'!P181</f>
        <v>0</v>
      </c>
    </row>
    <row r="172" spans="1:9" ht="15">
      <c r="A172" s="22"/>
      <c r="B172" s="20" t="s">
        <v>82</v>
      </c>
      <c r="C172" s="21" t="s">
        <v>175</v>
      </c>
      <c r="D172" s="15"/>
      <c r="E172" s="16"/>
      <c r="F172" s="17" t="s">
        <v>416</v>
      </c>
      <c r="G172" s="18"/>
      <c r="H172" s="68">
        <f>'Vstupní formulář'!M182</f>
        <v>0</v>
      </c>
      <c r="I172" s="68">
        <f>'Vstupní formulář'!P182</f>
        <v>0</v>
      </c>
    </row>
    <row r="173" spans="1:9" ht="15">
      <c r="A173" s="22"/>
      <c r="B173" s="20" t="s">
        <v>83</v>
      </c>
      <c r="C173" s="21" t="s">
        <v>176</v>
      </c>
      <c r="D173" s="15"/>
      <c r="E173" s="16"/>
      <c r="F173" s="17" t="s">
        <v>417</v>
      </c>
      <c r="G173" s="18"/>
      <c r="H173" s="68">
        <f>'Vstupní formulář'!M183</f>
        <v>0</v>
      </c>
      <c r="I173" s="68">
        <f>'Vstupní formulář'!P183</f>
        <v>0</v>
      </c>
    </row>
    <row r="174" spans="1:9" ht="15">
      <c r="A174" s="22"/>
      <c r="B174" s="20" t="s">
        <v>84</v>
      </c>
      <c r="C174" s="21" t="s">
        <v>177</v>
      </c>
      <c r="D174" s="15"/>
      <c r="E174" s="16"/>
      <c r="F174" s="17" t="s">
        <v>418</v>
      </c>
      <c r="G174" s="18"/>
      <c r="H174" s="68">
        <f>'Vstupní formulář'!M184</f>
        <v>0</v>
      </c>
      <c r="I174" s="68">
        <f>'Vstupní formulář'!P184</f>
        <v>0</v>
      </c>
    </row>
    <row r="175" spans="1:10" ht="15">
      <c r="A175" s="22"/>
      <c r="B175" s="20" t="s">
        <v>127</v>
      </c>
      <c r="C175" s="21" t="s">
        <v>178</v>
      </c>
      <c r="D175" s="15"/>
      <c r="E175" s="16"/>
      <c r="F175" s="17" t="s">
        <v>419</v>
      </c>
      <c r="G175" s="18"/>
      <c r="H175" s="133">
        <f>'Vstupní formulář'!M185</f>
        <v>0</v>
      </c>
      <c r="I175" s="133">
        <f>'Vstupní formulář'!P185</f>
        <v>0</v>
      </c>
      <c r="J175" s="1" t="s">
        <v>570</v>
      </c>
    </row>
    <row r="176" spans="1:9" ht="15">
      <c r="A176" s="22"/>
      <c r="B176" s="20" t="s">
        <v>128</v>
      </c>
      <c r="C176" s="21" t="s">
        <v>179</v>
      </c>
      <c r="D176" s="15"/>
      <c r="E176" s="16"/>
      <c r="F176" s="17" t="s">
        <v>420</v>
      </c>
      <c r="G176" s="18"/>
      <c r="H176" s="68">
        <f>'Vstupní formulář'!M186</f>
        <v>0</v>
      </c>
      <c r="I176" s="68">
        <f>'Vstupní formulář'!P186</f>
        <v>0</v>
      </c>
    </row>
    <row r="177" spans="1:9" ht="15">
      <c r="A177" s="22"/>
      <c r="B177" s="20" t="s">
        <v>129</v>
      </c>
      <c r="C177" s="21" t="s">
        <v>180</v>
      </c>
      <c r="D177" s="15"/>
      <c r="E177" s="16"/>
      <c r="F177" s="17" t="s">
        <v>421</v>
      </c>
      <c r="G177" s="18"/>
      <c r="H177" s="68">
        <f>'Vstupní formulář'!M187</f>
        <v>0</v>
      </c>
      <c r="I177" s="68">
        <f>'Vstupní formulář'!P187</f>
        <v>0</v>
      </c>
    </row>
    <row r="178" spans="1:9" ht="15">
      <c r="A178" s="22"/>
      <c r="B178" s="20" t="s">
        <v>130</v>
      </c>
      <c r="C178" s="21" t="s">
        <v>181</v>
      </c>
      <c r="D178" s="15"/>
      <c r="E178" s="16"/>
      <c r="F178" s="17" t="s">
        <v>422</v>
      </c>
      <c r="G178" s="18"/>
      <c r="H178" s="67">
        <f>'Vstupní formulář'!M188</f>
        <v>0</v>
      </c>
      <c r="I178" s="67">
        <f>'Vstupní formulář'!P188</f>
        <v>0</v>
      </c>
    </row>
    <row r="179" spans="1:9" ht="15">
      <c r="A179" s="22"/>
      <c r="B179" s="20" t="s">
        <v>174</v>
      </c>
      <c r="C179" s="21" t="s">
        <v>182</v>
      </c>
      <c r="D179" s="15"/>
      <c r="E179" s="16"/>
      <c r="F179" s="17" t="s">
        <v>423</v>
      </c>
      <c r="G179" s="18"/>
      <c r="H179" s="110">
        <f>'Vstupní formulář'!M189</f>
        <v>0</v>
      </c>
      <c r="I179" s="110">
        <f>'Vstupní formulář'!P189</f>
        <v>0</v>
      </c>
    </row>
    <row r="180" spans="1:9" ht="15">
      <c r="A180" s="22"/>
      <c r="B180" s="62" t="s">
        <v>183</v>
      </c>
      <c r="C180" s="63" t="s">
        <v>184</v>
      </c>
      <c r="D180" s="64"/>
      <c r="E180" s="65"/>
      <c r="F180" s="59" t="s">
        <v>424</v>
      </c>
      <c r="G180" s="60" t="s">
        <v>501</v>
      </c>
      <c r="H180" s="66">
        <f>'Vstupní formulář'!M190</f>
        <v>0</v>
      </c>
      <c r="I180" s="66">
        <f>'Vstupní formulář'!P190</f>
        <v>0</v>
      </c>
    </row>
    <row r="181" spans="1:9" ht="15">
      <c r="A181" s="22"/>
      <c r="B181" s="20" t="s">
        <v>185</v>
      </c>
      <c r="C181" s="21" t="s">
        <v>247</v>
      </c>
      <c r="D181" s="15"/>
      <c r="E181" s="16"/>
      <c r="F181" s="17" t="s">
        <v>425</v>
      </c>
      <c r="G181" s="18"/>
      <c r="H181" s="68">
        <f>'Vstupní formulář'!M191</f>
        <v>0</v>
      </c>
      <c r="I181" s="68">
        <f>'Vstupní formulář'!P191</f>
        <v>0</v>
      </c>
    </row>
    <row r="182" spans="1:9" ht="15">
      <c r="A182" s="22"/>
      <c r="B182" s="20" t="s">
        <v>186</v>
      </c>
      <c r="C182" s="21" t="s">
        <v>191</v>
      </c>
      <c r="D182" s="15"/>
      <c r="E182" s="16"/>
      <c r="F182" s="17" t="s">
        <v>426</v>
      </c>
      <c r="G182" s="18"/>
      <c r="H182" s="68">
        <f>'Vstupní formulář'!M192</f>
        <v>0</v>
      </c>
      <c r="I182" s="68">
        <f>'Vstupní formulář'!P192</f>
        <v>0</v>
      </c>
    </row>
    <row r="183" spans="1:9" ht="15">
      <c r="A183" s="22"/>
      <c r="B183" s="20" t="s">
        <v>187</v>
      </c>
      <c r="C183" s="21" t="s">
        <v>192</v>
      </c>
      <c r="D183" s="15"/>
      <c r="E183" s="16"/>
      <c r="F183" s="17" t="s">
        <v>427</v>
      </c>
      <c r="G183" s="18"/>
      <c r="H183" s="67">
        <f>'Vstupní formulář'!M193</f>
        <v>0</v>
      </c>
      <c r="I183" s="67">
        <f>'Vstupní formulář'!P193</f>
        <v>0</v>
      </c>
    </row>
    <row r="184" spans="1:9" ht="15">
      <c r="A184" s="22"/>
      <c r="B184" s="20" t="s">
        <v>188</v>
      </c>
      <c r="C184" s="21" t="s">
        <v>193</v>
      </c>
      <c r="D184" s="15"/>
      <c r="E184" s="16"/>
      <c r="F184" s="17" t="s">
        <v>428</v>
      </c>
      <c r="G184" s="18"/>
      <c r="H184" s="67">
        <f>'Vstupní formulář'!M194</f>
        <v>0</v>
      </c>
      <c r="I184" s="67">
        <f>'Vstupní formulář'!P194</f>
        <v>0</v>
      </c>
    </row>
    <row r="185" spans="1:9" ht="15">
      <c r="A185" s="22"/>
      <c r="B185" s="20" t="s">
        <v>189</v>
      </c>
      <c r="C185" s="21" t="s">
        <v>194</v>
      </c>
      <c r="D185" s="15"/>
      <c r="E185" s="16"/>
      <c r="F185" s="17" t="s">
        <v>429</v>
      </c>
      <c r="G185" s="18"/>
      <c r="H185" s="67">
        <f>'Vstupní formulář'!M195</f>
        <v>0</v>
      </c>
      <c r="I185" s="67">
        <f>'Vstupní formulář'!P195</f>
        <v>0</v>
      </c>
    </row>
    <row r="186" spans="1:9" ht="15">
      <c r="A186" s="22"/>
      <c r="B186" s="20" t="s">
        <v>190</v>
      </c>
      <c r="C186" s="21" t="s">
        <v>195</v>
      </c>
      <c r="D186" s="15"/>
      <c r="E186" s="16"/>
      <c r="F186" s="17" t="s">
        <v>430</v>
      </c>
      <c r="G186" s="18"/>
      <c r="H186" s="67">
        <f>'Vstupní formulář'!M196</f>
        <v>0</v>
      </c>
      <c r="I186" s="67">
        <f>'Vstupní formulář'!P196</f>
        <v>0</v>
      </c>
    </row>
    <row r="187" spans="1:9" ht="15">
      <c r="A187" s="22"/>
      <c r="B187" s="62" t="s">
        <v>196</v>
      </c>
      <c r="C187" s="63" t="s">
        <v>198</v>
      </c>
      <c r="D187" s="64"/>
      <c r="E187" s="65"/>
      <c r="F187" s="59" t="s">
        <v>431</v>
      </c>
      <c r="G187" s="60" t="s">
        <v>502</v>
      </c>
      <c r="H187" s="66">
        <f>'Vstupní formulář'!M197</f>
        <v>0</v>
      </c>
      <c r="I187" s="66">
        <f>'Vstupní formulář'!P197</f>
        <v>0</v>
      </c>
    </row>
    <row r="188" spans="1:9" ht="15">
      <c r="A188" s="22"/>
      <c r="B188" s="20" t="s">
        <v>199</v>
      </c>
      <c r="C188" s="21" t="s">
        <v>197</v>
      </c>
      <c r="D188" s="15"/>
      <c r="E188" s="16"/>
      <c r="F188" s="17" t="s">
        <v>432</v>
      </c>
      <c r="G188" s="18"/>
      <c r="H188" s="67">
        <f>'Vstupní formulář'!M198</f>
        <v>0</v>
      </c>
      <c r="I188" s="67">
        <f>'Vstupní formulář'!P198</f>
        <v>0</v>
      </c>
    </row>
    <row r="189" spans="1:9" ht="15">
      <c r="A189" s="22"/>
      <c r="B189" s="20" t="s">
        <v>200</v>
      </c>
      <c r="C189" s="21" t="s">
        <v>201</v>
      </c>
      <c r="D189" s="15"/>
      <c r="E189" s="16"/>
      <c r="F189" s="17" t="s">
        <v>433</v>
      </c>
      <c r="G189" s="18"/>
      <c r="H189" s="67">
        <f>'Vstupní formulář'!M199</f>
        <v>0</v>
      </c>
      <c r="I189" s="67">
        <f>'Vstupní formulář'!P199</f>
        <v>0</v>
      </c>
    </row>
    <row r="190" spans="1:9" ht="15">
      <c r="A190" s="22"/>
      <c r="B190" s="62" t="s">
        <v>202</v>
      </c>
      <c r="C190" s="63" t="s">
        <v>203</v>
      </c>
      <c r="D190" s="64"/>
      <c r="E190" s="65"/>
      <c r="F190" s="59" t="s">
        <v>434</v>
      </c>
      <c r="G190" s="60" t="s">
        <v>503</v>
      </c>
      <c r="H190" s="66">
        <f>'Vstupní formulář'!M200</f>
        <v>0</v>
      </c>
      <c r="I190" s="66">
        <f>'Vstupní formulář'!P200</f>
        <v>0</v>
      </c>
    </row>
    <row r="191" spans="1:9" ht="15">
      <c r="A191" s="22"/>
      <c r="B191" s="99" t="s">
        <v>204</v>
      </c>
      <c r="C191" s="100" t="s">
        <v>205</v>
      </c>
      <c r="D191" s="83"/>
      <c r="E191" s="84"/>
      <c r="F191" s="17" t="s">
        <v>435</v>
      </c>
      <c r="G191" s="18"/>
      <c r="H191" s="67">
        <f>'Vstupní formulář'!M201</f>
        <v>0</v>
      </c>
      <c r="I191" s="67">
        <f>'Vstupní formulář'!P201</f>
        <v>0</v>
      </c>
    </row>
    <row r="192" spans="2:10" ht="29.25">
      <c r="B192" s="85"/>
      <c r="C192" s="105" t="s">
        <v>394</v>
      </c>
      <c r="D192" s="106"/>
      <c r="E192" s="107"/>
      <c r="F192" s="107" t="s">
        <v>436</v>
      </c>
      <c r="G192" s="109" t="s">
        <v>504</v>
      </c>
      <c r="H192" s="134">
        <f>'Vstupní formulář'!M202</f>
        <v>0</v>
      </c>
      <c r="I192" s="134">
        <f>'Vstupní formulář'!P202</f>
        <v>0</v>
      </c>
      <c r="J192" s="116" t="s">
        <v>571</v>
      </c>
    </row>
    <row r="193" spans="1:10" ht="15">
      <c r="A193" s="22"/>
      <c r="B193" s="62" t="s">
        <v>2</v>
      </c>
      <c r="C193" s="63" t="s">
        <v>206</v>
      </c>
      <c r="D193" s="64"/>
      <c r="E193" s="65"/>
      <c r="F193" s="59" t="s">
        <v>437</v>
      </c>
      <c r="G193" s="60" t="s">
        <v>505</v>
      </c>
      <c r="H193" s="130">
        <f>'Vstupní formulář'!M206</f>
        <v>0</v>
      </c>
      <c r="I193" s="130">
        <f>'Vstupní formulář'!P206</f>
        <v>0</v>
      </c>
      <c r="J193" s="116" t="s">
        <v>572</v>
      </c>
    </row>
    <row r="194" spans="1:9" ht="15">
      <c r="A194" s="22"/>
      <c r="B194" s="20" t="s">
        <v>13</v>
      </c>
      <c r="C194" s="21" t="s">
        <v>207</v>
      </c>
      <c r="D194" s="15"/>
      <c r="E194" s="16"/>
      <c r="F194" s="17" t="s">
        <v>438</v>
      </c>
      <c r="G194" s="18"/>
      <c r="H194" s="67">
        <f>'Vstupní formulář'!M207</f>
        <v>0</v>
      </c>
      <c r="I194" s="67">
        <f>'Vstupní formulář'!P207</f>
        <v>0</v>
      </c>
    </row>
    <row r="195" spans="1:9" ht="15">
      <c r="A195" s="22"/>
      <c r="B195" s="20" t="s">
        <v>14</v>
      </c>
      <c r="C195" s="21" t="s">
        <v>208</v>
      </c>
      <c r="D195" s="15"/>
      <c r="E195" s="16"/>
      <c r="F195" s="17" t="s">
        <v>439</v>
      </c>
      <c r="G195" s="18"/>
      <c r="H195" s="67">
        <f>'Vstupní formulář'!M208</f>
        <v>0</v>
      </c>
      <c r="I195" s="67">
        <f>'Vstupní formulář'!P208</f>
        <v>0</v>
      </c>
    </row>
    <row r="196" spans="1:9" ht="15">
      <c r="A196" s="22"/>
      <c r="B196" s="20" t="s">
        <v>15</v>
      </c>
      <c r="C196" s="21" t="s">
        <v>209</v>
      </c>
      <c r="D196" s="15"/>
      <c r="E196" s="16"/>
      <c r="F196" s="17" t="s">
        <v>440</v>
      </c>
      <c r="G196" s="18"/>
      <c r="H196" s="67">
        <f>'Vstupní formulář'!M209</f>
        <v>0</v>
      </c>
      <c r="I196" s="67">
        <f>'Vstupní formulář'!P209</f>
        <v>0</v>
      </c>
    </row>
    <row r="197" spans="1:9" ht="15">
      <c r="A197" s="22"/>
      <c r="B197" s="62" t="s">
        <v>11</v>
      </c>
      <c r="C197" s="63" t="s">
        <v>210</v>
      </c>
      <c r="D197" s="64"/>
      <c r="E197" s="65"/>
      <c r="F197" s="59" t="s">
        <v>441</v>
      </c>
      <c r="G197" s="60" t="s">
        <v>506</v>
      </c>
      <c r="H197" s="66">
        <f>'Vstupní formulář'!M210</f>
        <v>0</v>
      </c>
      <c r="I197" s="66">
        <f>'Vstupní formulář'!P210</f>
        <v>0</v>
      </c>
    </row>
    <row r="198" spans="1:9" ht="15">
      <c r="A198" s="22"/>
      <c r="B198" s="20" t="s">
        <v>16</v>
      </c>
      <c r="C198" s="21" t="s">
        <v>211</v>
      </c>
      <c r="D198" s="15"/>
      <c r="E198" s="16"/>
      <c r="F198" s="17" t="s">
        <v>442</v>
      </c>
      <c r="G198" s="18"/>
      <c r="H198" s="67">
        <f>'Vstupní formulář'!M211</f>
        <v>0</v>
      </c>
      <c r="I198" s="67">
        <f>'Vstupní formulář'!P211</f>
        <v>0</v>
      </c>
    </row>
    <row r="199" spans="1:9" ht="15">
      <c r="A199" s="22"/>
      <c r="B199" s="20" t="s">
        <v>17</v>
      </c>
      <c r="C199" s="21" t="s">
        <v>212</v>
      </c>
      <c r="D199" s="15"/>
      <c r="E199" s="16"/>
      <c r="F199" s="17" t="s">
        <v>443</v>
      </c>
      <c r="G199" s="18"/>
      <c r="H199" s="67">
        <f>'Vstupní formulář'!M212</f>
        <v>0</v>
      </c>
      <c r="I199" s="67">
        <f>'Vstupní formulář'!P212</f>
        <v>0</v>
      </c>
    </row>
    <row r="200" spans="1:9" ht="15">
      <c r="A200" s="22"/>
      <c r="B200" s="20" t="s">
        <v>18</v>
      </c>
      <c r="C200" s="21" t="s">
        <v>213</v>
      </c>
      <c r="D200" s="15"/>
      <c r="E200" s="16"/>
      <c r="F200" s="17" t="s">
        <v>444</v>
      </c>
      <c r="G200" s="18"/>
      <c r="H200" s="67">
        <f>'Vstupní formulář'!M213</f>
        <v>0</v>
      </c>
      <c r="I200" s="67">
        <f>'Vstupní formulář'!P213</f>
        <v>0</v>
      </c>
    </row>
    <row r="201" spans="1:9" ht="15">
      <c r="A201" s="22"/>
      <c r="B201" s="20" t="s">
        <v>19</v>
      </c>
      <c r="C201" s="21" t="s">
        <v>214</v>
      </c>
      <c r="D201" s="15"/>
      <c r="E201" s="16"/>
      <c r="F201" s="17" t="s">
        <v>445</v>
      </c>
      <c r="G201" s="18"/>
      <c r="H201" s="67">
        <f>'Vstupní formulář'!M214</f>
        <v>0</v>
      </c>
      <c r="I201" s="67">
        <f>'Vstupní formulář'!P214</f>
        <v>0</v>
      </c>
    </row>
    <row r="202" spans="1:9" ht="15">
      <c r="A202" s="22"/>
      <c r="B202" s="62" t="s">
        <v>162</v>
      </c>
      <c r="C202" s="63" t="s">
        <v>215</v>
      </c>
      <c r="D202" s="64"/>
      <c r="E202" s="65"/>
      <c r="F202" s="59" t="s">
        <v>446</v>
      </c>
      <c r="G202" s="60" t="s">
        <v>507</v>
      </c>
      <c r="H202" s="66">
        <f>'Vstupní formulář'!M215</f>
        <v>0</v>
      </c>
      <c r="I202" s="66">
        <f>'Vstupní formulář'!P215</f>
        <v>0</v>
      </c>
    </row>
    <row r="203" spans="1:9" ht="15">
      <c r="A203" s="22"/>
      <c r="B203" s="20" t="s">
        <v>20</v>
      </c>
      <c r="C203" s="21" t="s">
        <v>216</v>
      </c>
      <c r="D203" s="15"/>
      <c r="E203" s="16"/>
      <c r="F203" s="17" t="s">
        <v>447</v>
      </c>
      <c r="G203" s="18"/>
      <c r="H203" s="67">
        <f>'Vstupní formulář'!M216</f>
        <v>0</v>
      </c>
      <c r="I203" s="67">
        <f>'Vstupní formulář'!P216</f>
        <v>0</v>
      </c>
    </row>
    <row r="204" spans="1:9" ht="15">
      <c r="A204" s="22"/>
      <c r="B204" s="20" t="s">
        <v>21</v>
      </c>
      <c r="C204" s="21" t="s">
        <v>217</v>
      </c>
      <c r="D204" s="15"/>
      <c r="E204" s="16"/>
      <c r="F204" s="17" t="s">
        <v>448</v>
      </c>
      <c r="G204" s="18"/>
      <c r="H204" s="67">
        <f>'Vstupní formulář'!M217</f>
        <v>0</v>
      </c>
      <c r="I204" s="67">
        <f>'Vstupní formulář'!P217</f>
        <v>0</v>
      </c>
    </row>
    <row r="205" spans="1:9" ht="15">
      <c r="A205" s="22"/>
      <c r="B205" s="20" t="s">
        <v>22</v>
      </c>
      <c r="C205" s="21" t="s">
        <v>218</v>
      </c>
      <c r="D205" s="15"/>
      <c r="E205" s="16"/>
      <c r="F205" s="17" t="s">
        <v>449</v>
      </c>
      <c r="G205" s="18"/>
      <c r="H205" s="67">
        <f>'Vstupní formulář'!M218</f>
        <v>0</v>
      </c>
      <c r="I205" s="67">
        <f>'Vstupní formulář'!P218</f>
        <v>0</v>
      </c>
    </row>
    <row r="206" spans="1:9" ht="15">
      <c r="A206" s="22"/>
      <c r="B206" s="20" t="s">
        <v>35</v>
      </c>
      <c r="C206" s="21" t="s">
        <v>219</v>
      </c>
      <c r="D206" s="15"/>
      <c r="E206" s="16"/>
      <c r="F206" s="17" t="s">
        <v>450</v>
      </c>
      <c r="G206" s="18"/>
      <c r="H206" s="67">
        <f>'Vstupní formulář'!M219</f>
        <v>0</v>
      </c>
      <c r="I206" s="67">
        <f>'Vstupní formulář'!P219</f>
        <v>0</v>
      </c>
    </row>
    <row r="207" spans="1:9" ht="15">
      <c r="A207" s="22"/>
      <c r="B207" s="62" t="s">
        <v>43</v>
      </c>
      <c r="C207" s="63" t="s">
        <v>220</v>
      </c>
      <c r="D207" s="64"/>
      <c r="E207" s="65"/>
      <c r="F207" s="59" t="s">
        <v>451</v>
      </c>
      <c r="G207" s="60" t="s">
        <v>508</v>
      </c>
      <c r="H207" s="66">
        <f>'Vstupní formulář'!M220</f>
        <v>0</v>
      </c>
      <c r="I207" s="66">
        <f>'Vstupní formulář'!P220</f>
        <v>0</v>
      </c>
    </row>
    <row r="208" spans="1:9" ht="15">
      <c r="A208" s="22"/>
      <c r="B208" s="20" t="s">
        <v>66</v>
      </c>
      <c r="C208" s="21" t="s">
        <v>221</v>
      </c>
      <c r="D208" s="15"/>
      <c r="E208" s="16"/>
      <c r="F208" s="17" t="s">
        <v>452</v>
      </c>
      <c r="G208" s="18"/>
      <c r="H208" s="67">
        <f>'Vstupní formulář'!M221</f>
        <v>0</v>
      </c>
      <c r="I208" s="67">
        <f>'Vstupní formulář'!P221</f>
        <v>0</v>
      </c>
    </row>
    <row r="209" spans="1:9" ht="15">
      <c r="A209" s="22"/>
      <c r="B209" s="20" t="s">
        <v>78</v>
      </c>
      <c r="C209" s="21" t="s">
        <v>176</v>
      </c>
      <c r="D209" s="15"/>
      <c r="E209" s="16"/>
      <c r="F209" s="17" t="s">
        <v>453</v>
      </c>
      <c r="G209" s="18"/>
      <c r="H209" s="67">
        <f>'Vstupní formulář'!M222</f>
        <v>0</v>
      </c>
      <c r="I209" s="67">
        <f>'Vstupní formulář'!P222</f>
        <v>0</v>
      </c>
    </row>
    <row r="210" spans="1:9" ht="15">
      <c r="A210" s="22"/>
      <c r="B210" s="20" t="s">
        <v>79</v>
      </c>
      <c r="C210" s="21" t="s">
        <v>222</v>
      </c>
      <c r="D210" s="15"/>
      <c r="E210" s="16"/>
      <c r="F210" s="17" t="s">
        <v>454</v>
      </c>
      <c r="G210" s="18"/>
      <c r="H210" s="67">
        <f>'Vstupní formulář'!M223</f>
        <v>0</v>
      </c>
      <c r="I210" s="67">
        <f>'Vstupní formulář'!P223</f>
        <v>0</v>
      </c>
    </row>
    <row r="211" spans="1:9" ht="15">
      <c r="A211" s="22"/>
      <c r="B211" s="20" t="s">
        <v>80</v>
      </c>
      <c r="C211" s="21" t="s">
        <v>178</v>
      </c>
      <c r="D211" s="15"/>
      <c r="E211" s="16"/>
      <c r="F211" s="17" t="s">
        <v>455</v>
      </c>
      <c r="G211" s="18"/>
      <c r="H211" s="67">
        <f>'Vstupní formulář'!M224</f>
        <v>0</v>
      </c>
      <c r="I211" s="67">
        <f>'Vstupní formulář'!P224</f>
        <v>0</v>
      </c>
    </row>
    <row r="212" spans="1:9" ht="15">
      <c r="A212" s="22"/>
      <c r="B212" s="20" t="s">
        <v>81</v>
      </c>
      <c r="C212" s="21" t="s">
        <v>223</v>
      </c>
      <c r="D212" s="15"/>
      <c r="E212" s="16"/>
      <c r="F212" s="17" t="s">
        <v>456</v>
      </c>
      <c r="G212" s="18"/>
      <c r="H212" s="67">
        <f>'Vstupní formulář'!M225</f>
        <v>0</v>
      </c>
      <c r="I212" s="67">
        <f>'Vstupní formulář'!P225</f>
        <v>0</v>
      </c>
    </row>
    <row r="213" spans="1:9" ht="15">
      <c r="A213" s="22"/>
      <c r="B213" s="20" t="s">
        <v>82</v>
      </c>
      <c r="C213" s="21" t="s">
        <v>224</v>
      </c>
      <c r="D213" s="15"/>
      <c r="E213" s="16"/>
      <c r="F213" s="17" t="s">
        <v>457</v>
      </c>
      <c r="G213" s="18"/>
      <c r="H213" s="67">
        <f>'Vstupní formulář'!M226</f>
        <v>0</v>
      </c>
      <c r="I213" s="67">
        <f>'Vstupní formulář'!P226</f>
        <v>0</v>
      </c>
    </row>
    <row r="214" spans="1:9" ht="15">
      <c r="A214" s="22"/>
      <c r="B214" s="20" t="s">
        <v>83</v>
      </c>
      <c r="C214" s="21" t="s">
        <v>225</v>
      </c>
      <c r="D214" s="15"/>
      <c r="E214" s="16"/>
      <c r="F214" s="17" t="s">
        <v>458</v>
      </c>
      <c r="G214" s="18"/>
      <c r="H214" s="67">
        <f>'Vstupní formulář'!M227</f>
        <v>0</v>
      </c>
      <c r="I214" s="67">
        <f>'Vstupní formulář'!P227</f>
        <v>0</v>
      </c>
    </row>
    <row r="215" spans="1:9" ht="15">
      <c r="A215" s="22"/>
      <c r="B215" s="62" t="s">
        <v>172</v>
      </c>
      <c r="C215" s="63" t="s">
        <v>226</v>
      </c>
      <c r="D215" s="64"/>
      <c r="E215" s="65"/>
      <c r="F215" s="59" t="s">
        <v>459</v>
      </c>
      <c r="G215" s="60" t="s">
        <v>509</v>
      </c>
      <c r="H215" s="66">
        <f>'Vstupní formulář'!M228</f>
        <v>0</v>
      </c>
      <c r="I215" s="66">
        <f>'Vstupní formulář'!P228</f>
        <v>0</v>
      </c>
    </row>
    <row r="216" spans="1:9" ht="15">
      <c r="A216" s="22"/>
      <c r="B216" s="20" t="s">
        <v>84</v>
      </c>
      <c r="C216" s="21" t="s">
        <v>227</v>
      </c>
      <c r="D216" s="15"/>
      <c r="E216" s="16"/>
      <c r="F216" s="17" t="s">
        <v>460</v>
      </c>
      <c r="G216" s="18"/>
      <c r="H216" s="67">
        <f>'Vstupní formulář'!M229</f>
        <v>0</v>
      </c>
      <c r="I216" s="67">
        <f>'Vstupní formulář'!P229</f>
        <v>0</v>
      </c>
    </row>
    <row r="217" spans="1:9" ht="15">
      <c r="A217" s="22"/>
      <c r="B217" s="20" t="s">
        <v>127</v>
      </c>
      <c r="C217" s="21" t="s">
        <v>228</v>
      </c>
      <c r="D217" s="15"/>
      <c r="E217" s="16"/>
      <c r="F217" s="17" t="s">
        <v>461</v>
      </c>
      <c r="G217" s="18"/>
      <c r="H217" s="67">
        <f>'Vstupní formulář'!M230</f>
        <v>0</v>
      </c>
      <c r="I217" s="67">
        <f>'Vstupní formulář'!P230</f>
        <v>0</v>
      </c>
    </row>
    <row r="218" spans="1:9" ht="15">
      <c r="A218" s="22"/>
      <c r="B218" s="20" t="s">
        <v>128</v>
      </c>
      <c r="C218" s="21" t="s">
        <v>229</v>
      </c>
      <c r="D218" s="15"/>
      <c r="E218" s="16"/>
      <c r="F218" s="17" t="s">
        <v>462</v>
      </c>
      <c r="G218" s="18"/>
      <c r="H218" s="67">
        <f>'Vstupní formulář'!M231</f>
        <v>0</v>
      </c>
      <c r="I218" s="67">
        <f>'Vstupní formulář'!P231</f>
        <v>0</v>
      </c>
    </row>
    <row r="219" spans="1:9" ht="15">
      <c r="A219" s="22"/>
      <c r="B219" s="20" t="s">
        <v>129</v>
      </c>
      <c r="C219" s="21" t="s">
        <v>230</v>
      </c>
      <c r="D219" s="15"/>
      <c r="E219" s="16"/>
      <c r="F219" s="17" t="s">
        <v>463</v>
      </c>
      <c r="G219" s="18"/>
      <c r="H219" s="67">
        <f>'Vstupní formulář'!M232</f>
        <v>0</v>
      </c>
      <c r="I219" s="67">
        <f>'Vstupní formulář'!P232</f>
        <v>0</v>
      </c>
    </row>
    <row r="220" spans="1:9" ht="15">
      <c r="A220" s="22"/>
      <c r="B220" s="20" t="s">
        <v>130</v>
      </c>
      <c r="C220" s="21" t="s">
        <v>231</v>
      </c>
      <c r="D220" s="15"/>
      <c r="E220" s="16"/>
      <c r="F220" s="17" t="s">
        <v>464</v>
      </c>
      <c r="G220" s="18"/>
      <c r="H220" s="67">
        <f>'Vstupní formulář'!M233</f>
        <v>0</v>
      </c>
      <c r="I220" s="67">
        <f>'Vstupní formulář'!P233</f>
        <v>0</v>
      </c>
    </row>
    <row r="221" spans="1:9" ht="15">
      <c r="A221" s="22"/>
      <c r="B221" s="20" t="s">
        <v>174</v>
      </c>
      <c r="C221" s="21" t="s">
        <v>232</v>
      </c>
      <c r="D221" s="15"/>
      <c r="E221" s="16"/>
      <c r="F221" s="17" t="s">
        <v>465</v>
      </c>
      <c r="G221" s="18"/>
      <c r="H221" s="67">
        <f>'Vstupní formulář'!M234</f>
        <v>0</v>
      </c>
      <c r="I221" s="67">
        <f>'Vstupní formulář'!P234</f>
        <v>0</v>
      </c>
    </row>
    <row r="222" spans="1:9" ht="15">
      <c r="A222" s="22"/>
      <c r="B222" s="20" t="s">
        <v>185</v>
      </c>
      <c r="C222" s="21" t="s">
        <v>233</v>
      </c>
      <c r="D222" s="15"/>
      <c r="E222" s="16"/>
      <c r="F222" s="17" t="s">
        <v>466</v>
      </c>
      <c r="G222" s="18"/>
      <c r="H222" s="67">
        <f>'Vstupní formulář'!M235</f>
        <v>0</v>
      </c>
      <c r="I222" s="67">
        <f>'Vstupní formulář'!P235</f>
        <v>0</v>
      </c>
    </row>
    <row r="223" spans="1:10" ht="15">
      <c r="A223" s="22"/>
      <c r="B223" s="62" t="s">
        <v>183</v>
      </c>
      <c r="C223" s="63" t="s">
        <v>234</v>
      </c>
      <c r="D223" s="64"/>
      <c r="E223" s="65"/>
      <c r="F223" s="59" t="s">
        <v>467</v>
      </c>
      <c r="G223" s="60" t="s">
        <v>510</v>
      </c>
      <c r="H223" s="130">
        <f>'Vstupní formulář'!M236</f>
        <v>0</v>
      </c>
      <c r="I223" s="130">
        <f>'Vstupní formulář'!P236</f>
        <v>0</v>
      </c>
      <c r="J223" s="116" t="s">
        <v>573</v>
      </c>
    </row>
    <row r="224" spans="1:9" ht="15">
      <c r="A224" s="22"/>
      <c r="B224" s="20" t="s">
        <v>186</v>
      </c>
      <c r="C224" s="21" t="s">
        <v>235</v>
      </c>
      <c r="D224" s="15"/>
      <c r="E224" s="16"/>
      <c r="F224" s="17" t="s">
        <v>468</v>
      </c>
      <c r="G224" s="18"/>
      <c r="H224" s="67">
        <f>'Vstupní formulář'!M237</f>
        <v>0</v>
      </c>
      <c r="I224" s="67">
        <f>'Vstupní formulář'!P237</f>
        <v>0</v>
      </c>
    </row>
    <row r="225" spans="1:9" ht="15">
      <c r="A225" s="22"/>
      <c r="B225" s="20" t="s">
        <v>187</v>
      </c>
      <c r="C225" s="21" t="s">
        <v>236</v>
      </c>
      <c r="D225" s="15"/>
      <c r="E225" s="16"/>
      <c r="F225" s="17" t="s">
        <v>469</v>
      </c>
      <c r="G225" s="18"/>
      <c r="H225" s="67">
        <f>'Vstupní formulář'!M238</f>
        <v>0</v>
      </c>
      <c r="I225" s="67">
        <f>'Vstupní formulář'!P238</f>
        <v>0</v>
      </c>
    </row>
    <row r="226" spans="1:9" ht="15">
      <c r="A226" s="22"/>
      <c r="B226" s="20" t="s">
        <v>188</v>
      </c>
      <c r="C226" s="21" t="s">
        <v>237</v>
      </c>
      <c r="D226" s="15"/>
      <c r="E226" s="16"/>
      <c r="F226" s="17" t="s">
        <v>470</v>
      </c>
      <c r="G226" s="18"/>
      <c r="H226" s="67">
        <f>'Vstupní formulář'!M239</f>
        <v>0</v>
      </c>
      <c r="I226" s="67">
        <f>'Vstupní formulář'!P239</f>
        <v>0</v>
      </c>
    </row>
    <row r="227" spans="1:10" ht="15">
      <c r="A227" s="22"/>
      <c r="B227" s="62" t="s">
        <v>196</v>
      </c>
      <c r="C227" s="63" t="s">
        <v>238</v>
      </c>
      <c r="D227" s="64"/>
      <c r="E227" s="65"/>
      <c r="F227" s="59" t="s">
        <v>471</v>
      </c>
      <c r="G227" s="60" t="s">
        <v>513</v>
      </c>
      <c r="H227" s="130">
        <f>'Vstupní formulář'!M240</f>
        <v>0</v>
      </c>
      <c r="I227" s="130">
        <f>'Vstupní formulář'!P240</f>
        <v>0</v>
      </c>
      <c r="J227" s="116" t="s">
        <v>574</v>
      </c>
    </row>
    <row r="228" spans="1:9" ht="15">
      <c r="A228" s="22"/>
      <c r="B228" s="99" t="s">
        <v>189</v>
      </c>
      <c r="C228" s="100" t="s">
        <v>239</v>
      </c>
      <c r="D228" s="83"/>
      <c r="E228" s="84"/>
      <c r="F228" s="17" t="s">
        <v>472</v>
      </c>
      <c r="G228" s="18"/>
      <c r="H228" s="67">
        <f>'Vstupní formulář'!M241</f>
        <v>0</v>
      </c>
      <c r="I228" s="67">
        <f>'Vstupní formulář'!P241</f>
        <v>0</v>
      </c>
    </row>
    <row r="229" spans="2:10" ht="29.25">
      <c r="B229" s="104"/>
      <c r="C229" s="105" t="s">
        <v>395</v>
      </c>
      <c r="D229" s="106"/>
      <c r="E229" s="107"/>
      <c r="F229" s="53" t="s">
        <v>473</v>
      </c>
      <c r="G229" s="54" t="s">
        <v>512</v>
      </c>
      <c r="H229" s="129">
        <f>'Vstupní formulář'!M242</f>
        <v>0</v>
      </c>
      <c r="I229" s="129">
        <f>'Vstupní formulář'!P242</f>
        <v>0</v>
      </c>
      <c r="J229" s="116" t="s">
        <v>575</v>
      </c>
    </row>
    <row r="230" spans="2:9" ht="15">
      <c r="B230" s="85" t="s">
        <v>240</v>
      </c>
      <c r="C230" s="86" t="s">
        <v>241</v>
      </c>
      <c r="D230" s="87"/>
      <c r="E230" s="53"/>
      <c r="F230" s="53" t="s">
        <v>474</v>
      </c>
      <c r="G230" s="54" t="s">
        <v>514</v>
      </c>
      <c r="H230" s="55">
        <f>'Vstupní formulář'!M243</f>
        <v>0</v>
      </c>
      <c r="I230" s="55">
        <f>'Vstupní formulář'!P243</f>
        <v>0</v>
      </c>
    </row>
    <row r="231" spans="1:9" ht="15">
      <c r="A231" s="22"/>
      <c r="B231" s="99" t="s">
        <v>242</v>
      </c>
      <c r="C231" s="108" t="s">
        <v>73</v>
      </c>
      <c r="D231" s="83"/>
      <c r="E231" s="84"/>
      <c r="F231" s="17" t="s">
        <v>475</v>
      </c>
      <c r="G231" s="18"/>
      <c r="H231" s="67">
        <f>'Vstupní formulář'!M244</f>
        <v>0</v>
      </c>
      <c r="I231" s="67">
        <f>'Vstupní formulář'!P244</f>
        <v>0</v>
      </c>
    </row>
    <row r="232" spans="2:10" ht="15.75" thickBot="1">
      <c r="B232" s="93" t="s">
        <v>243</v>
      </c>
      <c r="C232" s="94" t="s">
        <v>244</v>
      </c>
      <c r="D232" s="95"/>
      <c r="E232" s="96"/>
      <c r="F232" s="53" t="s">
        <v>476</v>
      </c>
      <c r="G232" s="54" t="s">
        <v>511</v>
      </c>
      <c r="H232" s="129">
        <f>'Vstupní formulář'!M245</f>
        <v>0</v>
      </c>
      <c r="I232" s="129">
        <f>'Vstupní formulář'!P245</f>
        <v>0</v>
      </c>
      <c r="J232" s="1" t="s">
        <v>576</v>
      </c>
    </row>
    <row r="233" spans="2:10" ht="15">
      <c r="B233" s="117" t="s">
        <v>13</v>
      </c>
      <c r="C233" s="14" t="s">
        <v>537</v>
      </c>
      <c r="D233" s="15"/>
      <c r="E233" s="16"/>
      <c r="F233" s="17" t="s">
        <v>534</v>
      </c>
      <c r="G233" s="122"/>
      <c r="H233" s="123"/>
      <c r="I233" s="135">
        <f>'Vstupní formulář'!H249</f>
        <v>0</v>
      </c>
      <c r="J233" s="116" t="s">
        <v>541</v>
      </c>
    </row>
    <row r="234" spans="2:10" ht="15">
      <c r="B234" s="13" t="s">
        <v>14</v>
      </c>
      <c r="C234" s="14" t="s">
        <v>538</v>
      </c>
      <c r="D234" s="15"/>
      <c r="E234" s="16"/>
      <c r="F234" s="17" t="s">
        <v>535</v>
      </c>
      <c r="G234" s="124"/>
      <c r="H234" s="125"/>
      <c r="I234" s="135">
        <f>'Vstupní formulář'!H250</f>
        <v>0</v>
      </c>
      <c r="J234" s="116" t="s">
        <v>542</v>
      </c>
    </row>
    <row r="235" spans="2:10" ht="15">
      <c r="B235" s="13" t="s">
        <v>15</v>
      </c>
      <c r="C235" s="14" t="s">
        <v>539</v>
      </c>
      <c r="D235" s="15"/>
      <c r="E235" s="16"/>
      <c r="F235" s="17" t="s">
        <v>536</v>
      </c>
      <c r="G235" s="124"/>
      <c r="H235" s="125"/>
      <c r="I235" s="135">
        <f>'Vstupní formulář'!H251</f>
        <v>0</v>
      </c>
      <c r="J235" s="116" t="s">
        <v>543</v>
      </c>
    </row>
    <row r="236" spans="7:11" ht="14.25">
      <c r="G236" s="158" t="s">
        <v>585</v>
      </c>
      <c r="I236" s="135">
        <v>4</v>
      </c>
      <c r="J236" s="158" t="s">
        <v>544</v>
      </c>
      <c r="K236" s="116"/>
    </row>
    <row r="237" spans="9:10" ht="14.25">
      <c r="I237" s="135">
        <v>0</v>
      </c>
      <c r="J237" s="116" t="s">
        <v>545</v>
      </c>
    </row>
    <row r="238" spans="9:10" ht="14.25">
      <c r="I238" s="135">
        <v>0</v>
      </c>
      <c r="J238" s="116" t="s">
        <v>546</v>
      </c>
    </row>
    <row r="239" spans="9:10" ht="14.25">
      <c r="I239" s="135">
        <v>0</v>
      </c>
      <c r="J239" s="116" t="s">
        <v>547</v>
      </c>
    </row>
    <row r="240" spans="9:10" ht="14.25">
      <c r="I240" s="135">
        <v>0</v>
      </c>
      <c r="J240" s="116" t="s">
        <v>548</v>
      </c>
    </row>
    <row r="241" spans="9:10" ht="14.25">
      <c r="I241" s="135">
        <v>0</v>
      </c>
      <c r="J241" s="116" t="s">
        <v>549</v>
      </c>
    </row>
    <row r="242" spans="7:10" ht="12.75">
      <c r="G242" s="116" t="s">
        <v>578</v>
      </c>
      <c r="I242" s="116" t="s">
        <v>580</v>
      </c>
      <c r="J242" s="116" t="s">
        <v>581</v>
      </c>
    </row>
    <row r="243" spans="7:10" ht="12.75">
      <c r="G243" s="116" t="s">
        <v>579</v>
      </c>
      <c r="I243" s="116" t="s">
        <v>580</v>
      </c>
      <c r="J243" s="116" t="s">
        <v>582</v>
      </c>
    </row>
    <row r="244" spans="7:11" ht="14.25">
      <c r="G244" s="116" t="s">
        <v>584</v>
      </c>
      <c r="I244" s="155">
        <v>25</v>
      </c>
      <c r="J244" s="158" t="s">
        <v>583</v>
      </c>
      <c r="K244" s="116"/>
    </row>
  </sheetData>
  <sheetProtection password="B427" sheet="1"/>
  <mergeCells count="5">
    <mergeCell ref="B2:I4"/>
    <mergeCell ref="D6:H6"/>
    <mergeCell ref="D8:H8"/>
    <mergeCell ref="D11:H11"/>
    <mergeCell ref="D14:H14"/>
  </mergeCells>
  <printOptions/>
  <pageMargins left="0.37" right="0.23" top="0.31" bottom="0.24" header="0.31" footer="0.22"/>
  <pageSetup fitToHeight="4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57.8515625" style="0" customWidth="1"/>
  </cols>
  <sheetData>
    <row r="1" spans="1:12" ht="13.5" thickBot="1">
      <c r="A1">
        <v>0</v>
      </c>
      <c r="C1" t="str">
        <f>CONCATENATE(A1," ",B1)</f>
        <v>0 </v>
      </c>
      <c r="D1">
        <v>5</v>
      </c>
      <c r="I1" s="153" t="s">
        <v>690</v>
      </c>
      <c r="K1" t="str">
        <f>CONCATENATE(I1,"      ",J1)</f>
        <v>00000      </v>
      </c>
      <c r="L1">
        <v>12</v>
      </c>
    </row>
    <row r="2" spans="1:11" ht="13.5" thickBot="1">
      <c r="A2">
        <v>1</v>
      </c>
      <c r="B2" t="s">
        <v>780</v>
      </c>
      <c r="C2" t="str">
        <f>CONCATENATE(A2," ",B2)</f>
        <v>1 Centrálně řízená příspěvková organizace</v>
      </c>
      <c r="I2" s="151" t="s">
        <v>688</v>
      </c>
      <c r="J2" s="152" t="s">
        <v>689</v>
      </c>
      <c r="K2" t="str">
        <f aca="true" t="shared" si="0" ref="K2:K60">CONCATENATE(I2,"      ",J2)</f>
        <v>CZ0      Česká republika</v>
      </c>
    </row>
    <row r="3" spans="1:11" ht="13.5" thickBot="1">
      <c r="A3">
        <v>2</v>
      </c>
      <c r="B3" t="s">
        <v>781</v>
      </c>
      <c r="C3" t="str">
        <f>CONCATENATE(A3," ",B3)</f>
        <v>2 Místně řízená příspěvková organizace</v>
      </c>
      <c r="I3" s="138" t="s">
        <v>783</v>
      </c>
      <c r="J3" s="139" t="s">
        <v>587</v>
      </c>
      <c r="K3" t="str">
        <f t="shared" si="0"/>
        <v>CZ0100      Hlavní město Praha</v>
      </c>
    </row>
    <row r="4" spans="1:11" ht="12.75">
      <c r="A4">
        <v>3</v>
      </c>
      <c r="B4" t="s">
        <v>782</v>
      </c>
      <c r="C4" t="str">
        <f>CONCATENATE(A4," ",B4)</f>
        <v>3 Nevládní nezisková organizace</v>
      </c>
      <c r="I4" s="140" t="s">
        <v>699</v>
      </c>
      <c r="J4" s="141" t="s">
        <v>588</v>
      </c>
      <c r="K4" t="str">
        <f t="shared" si="0"/>
        <v>CZ020      Středočeský kraj</v>
      </c>
    </row>
    <row r="5" spans="1:11" ht="12.75">
      <c r="A5">
        <v>4</v>
      </c>
      <c r="B5" t="s">
        <v>806</v>
      </c>
      <c r="C5" t="str">
        <f>CONCATENATE(A5," ",B5)</f>
        <v>4 Ostatní (spolek, obecně prospěšná společnost, zájmová sdružení, ústav a podobně)</v>
      </c>
      <c r="I5" s="142" t="s">
        <v>691</v>
      </c>
      <c r="J5" s="143" t="s">
        <v>589</v>
      </c>
      <c r="K5" t="str">
        <f t="shared" si="0"/>
        <v>CZ0201      Benešov</v>
      </c>
    </row>
    <row r="6" spans="9:11" ht="12.75">
      <c r="I6" s="142" t="s">
        <v>590</v>
      </c>
      <c r="J6" s="143" t="s">
        <v>591</v>
      </c>
      <c r="K6" t="str">
        <f t="shared" si="0"/>
        <v>CZ0202      Beroun</v>
      </c>
    </row>
    <row r="7" spans="9:11" ht="12.75">
      <c r="I7" s="142" t="s">
        <v>592</v>
      </c>
      <c r="J7" s="143" t="s">
        <v>593</v>
      </c>
      <c r="K7" t="str">
        <f t="shared" si="0"/>
        <v>CZ0203      Kladno</v>
      </c>
    </row>
    <row r="8" spans="9:11" ht="12.75">
      <c r="I8" s="142" t="s">
        <v>692</v>
      </c>
      <c r="J8" s="143" t="s">
        <v>594</v>
      </c>
      <c r="K8" t="str">
        <f t="shared" si="0"/>
        <v>CZ0204      Kolín</v>
      </c>
    </row>
    <row r="9" spans="1:11" ht="12.75">
      <c r="A9">
        <v>0</v>
      </c>
      <c r="C9" t="str">
        <f>CONCATENATE(A9," ",B9)</f>
        <v>0 </v>
      </c>
      <c r="D9">
        <v>26</v>
      </c>
      <c r="I9" s="142" t="s">
        <v>693</v>
      </c>
      <c r="J9" s="143" t="s">
        <v>595</v>
      </c>
      <c r="K9" t="str">
        <f t="shared" si="0"/>
        <v>CZ0205      Kutná Hora</v>
      </c>
    </row>
    <row r="10" spans="1:11" ht="12.75">
      <c r="A10" s="159">
        <v>1</v>
      </c>
      <c r="B10" s="160" t="s">
        <v>755</v>
      </c>
      <c r="C10" t="str">
        <f>CONCATENATE(A10," ",B10)</f>
        <v>1 Školní statky</v>
      </c>
      <c r="I10" s="142" t="s">
        <v>694</v>
      </c>
      <c r="J10" s="143" t="s">
        <v>596</v>
      </c>
      <c r="K10" t="str">
        <f t="shared" si="0"/>
        <v>CZ0206      Mělník</v>
      </c>
    </row>
    <row r="11" spans="1:11" ht="12.75">
      <c r="A11" s="159">
        <v>2</v>
      </c>
      <c r="B11" s="160" t="s">
        <v>756</v>
      </c>
      <c r="C11" t="str">
        <f aca="true" t="shared" si="1" ref="C11:C34">CONCATENATE(A11," ",B11)</f>
        <v>2 Úprava zeleně</v>
      </c>
      <c r="I11" s="142" t="s">
        <v>695</v>
      </c>
      <c r="J11" s="143" t="s">
        <v>597</v>
      </c>
      <c r="K11" t="str">
        <f t="shared" si="0"/>
        <v>CZ0207      Mladá Boleslav</v>
      </c>
    </row>
    <row r="12" spans="1:11" ht="12.75">
      <c r="A12" s="159">
        <v>3</v>
      </c>
      <c r="B12" s="160" t="s">
        <v>757</v>
      </c>
      <c r="C12" t="str">
        <f t="shared" si="1"/>
        <v>3 Pěstování lesa</v>
      </c>
      <c r="I12" s="142" t="s">
        <v>598</v>
      </c>
      <c r="J12" s="143" t="s">
        <v>599</v>
      </c>
      <c r="K12" t="str">
        <f t="shared" si="0"/>
        <v>CZ0208      Nymburk</v>
      </c>
    </row>
    <row r="13" spans="1:11" ht="12.75">
      <c r="A13" s="159">
        <v>4</v>
      </c>
      <c r="B13" s="160" t="s">
        <v>758</v>
      </c>
      <c r="C13" t="str">
        <f t="shared" si="1"/>
        <v>4 Stravování ve školách</v>
      </c>
      <c r="I13" s="142" t="s">
        <v>696</v>
      </c>
      <c r="J13" s="143" t="s">
        <v>600</v>
      </c>
      <c r="K13" t="str">
        <f t="shared" si="0"/>
        <v>CZ0209      Praha-východ</v>
      </c>
    </row>
    <row r="14" spans="1:11" ht="12.75">
      <c r="A14" s="159">
        <v>5</v>
      </c>
      <c r="B14" s="160" t="s">
        <v>759</v>
      </c>
      <c r="C14" t="str">
        <f t="shared" si="1"/>
        <v>5 Činnosti v pozemní dopravě</v>
      </c>
      <c r="I14" s="142" t="s">
        <v>697</v>
      </c>
      <c r="J14" s="143" t="s">
        <v>601</v>
      </c>
      <c r="K14" t="str">
        <f t="shared" si="0"/>
        <v>CZ020A      Praha-západ</v>
      </c>
    </row>
    <row r="15" spans="1:11" ht="12.75">
      <c r="A15" s="159">
        <v>6</v>
      </c>
      <c r="B15" s="160" t="s">
        <v>760</v>
      </c>
      <c r="C15" t="str">
        <f t="shared" si="1"/>
        <v>6 Výzkum a vývoj v přírodních a technických vědách</v>
      </c>
      <c r="I15" s="142" t="s">
        <v>698</v>
      </c>
      <c r="J15" s="143" t="s">
        <v>602</v>
      </c>
      <c r="K15" t="str">
        <f t="shared" si="0"/>
        <v>CZ020B      Příbram</v>
      </c>
    </row>
    <row r="16" spans="1:11" ht="13.5" thickBot="1">
      <c r="A16" s="159">
        <v>7</v>
      </c>
      <c r="B16" s="160" t="s">
        <v>761</v>
      </c>
      <c r="C16" t="str">
        <f t="shared" si="1"/>
        <v>7 Poradenství</v>
      </c>
      <c r="I16" s="144" t="s">
        <v>603</v>
      </c>
      <c r="J16" s="145" t="s">
        <v>604</v>
      </c>
      <c r="K16" t="str">
        <f t="shared" si="0"/>
        <v>CZ020C      Rakovník</v>
      </c>
    </row>
    <row r="17" spans="1:11" ht="12.75">
      <c r="A17" s="159">
        <v>8</v>
      </c>
      <c r="B17" s="160" t="s">
        <v>762</v>
      </c>
      <c r="C17" t="str">
        <f t="shared" si="1"/>
        <v>8 Usměrňující činnosti st.správy atd</v>
      </c>
      <c r="I17" s="146" t="s">
        <v>605</v>
      </c>
      <c r="J17" s="147" t="s">
        <v>606</v>
      </c>
      <c r="K17" t="str">
        <f t="shared" si="0"/>
        <v>CZ031      Jihočeský kraj</v>
      </c>
    </row>
    <row r="18" spans="1:11" ht="12.75">
      <c r="A18" s="159">
        <v>9</v>
      </c>
      <c r="B18" s="160" t="s">
        <v>763</v>
      </c>
      <c r="C18" t="str">
        <f t="shared" si="1"/>
        <v>9 Předškolní výchova</v>
      </c>
      <c r="I18" s="148" t="s">
        <v>700</v>
      </c>
      <c r="J18" s="143" t="s">
        <v>607</v>
      </c>
      <c r="K18" t="str">
        <f t="shared" si="0"/>
        <v>CZ0311      České Budějovice</v>
      </c>
    </row>
    <row r="19" spans="1:11" ht="12.75">
      <c r="A19" s="159">
        <v>10</v>
      </c>
      <c r="B19" s="160" t="s">
        <v>764</v>
      </c>
      <c r="C19" t="str">
        <f t="shared" si="1"/>
        <v>10 Základní vzdělávání</v>
      </c>
      <c r="I19" s="148" t="s">
        <v>701</v>
      </c>
      <c r="J19" s="143" t="s">
        <v>608</v>
      </c>
      <c r="K19" t="str">
        <f t="shared" si="0"/>
        <v>CZ0312      Český Krumlov</v>
      </c>
    </row>
    <row r="20" spans="1:11" ht="12.75">
      <c r="A20" s="159">
        <v>11</v>
      </c>
      <c r="B20" s="160" t="s">
        <v>765</v>
      </c>
      <c r="C20" t="str">
        <f t="shared" si="1"/>
        <v>11 Střední (sekundární) všeobecné vzdělávání</v>
      </c>
      <c r="I20" s="148" t="s">
        <v>609</v>
      </c>
      <c r="J20" s="143" t="s">
        <v>610</v>
      </c>
      <c r="K20" t="str">
        <f t="shared" si="0"/>
        <v>CZ0313      Jindřichův Hradec</v>
      </c>
    </row>
    <row r="21" spans="1:11" ht="12.75">
      <c r="A21" s="159">
        <v>12</v>
      </c>
      <c r="B21" s="160" t="s">
        <v>766</v>
      </c>
      <c r="C21" t="str">
        <f t="shared" si="1"/>
        <v>12 Vyšší vzdělávání</v>
      </c>
      <c r="I21" s="148" t="s">
        <v>702</v>
      </c>
      <c r="J21" s="143" t="s">
        <v>611</v>
      </c>
      <c r="K21" t="str">
        <f t="shared" si="0"/>
        <v>CZ0314      Písek</v>
      </c>
    </row>
    <row r="22" spans="1:11" ht="12.75">
      <c r="A22" s="159">
        <v>13</v>
      </c>
      <c r="B22" s="160" t="s">
        <v>767</v>
      </c>
      <c r="C22" t="str">
        <f t="shared" si="1"/>
        <v>13 Vzdělávání v jazykových školách</v>
      </c>
      <c r="I22" s="148" t="s">
        <v>703</v>
      </c>
      <c r="J22" s="143" t="s">
        <v>612</v>
      </c>
      <c r="K22" t="str">
        <f t="shared" si="0"/>
        <v>CZ0315      Prachatice</v>
      </c>
    </row>
    <row r="23" spans="1:11" ht="12.75">
      <c r="A23" s="159">
        <v>14</v>
      </c>
      <c r="B23" s="160" t="s">
        <v>768</v>
      </c>
      <c r="C23" t="str">
        <f t="shared" si="1"/>
        <v>14 Vzdělávání v základních uměleckých školách</v>
      </c>
      <c r="I23" s="148" t="s">
        <v>704</v>
      </c>
      <c r="J23" s="143" t="s">
        <v>613</v>
      </c>
      <c r="K23" t="str">
        <f t="shared" si="0"/>
        <v>CZ0316      Strakonice</v>
      </c>
    </row>
    <row r="24" spans="1:11" ht="13.5" thickBot="1">
      <c r="A24" s="159">
        <v>15</v>
      </c>
      <c r="B24" s="160" t="s">
        <v>769</v>
      </c>
      <c r="C24" t="str">
        <f t="shared" si="1"/>
        <v>15 Ústavní zdravotní péče</v>
      </c>
      <c r="I24" s="149" t="s">
        <v>705</v>
      </c>
      <c r="J24" s="145" t="s">
        <v>614</v>
      </c>
      <c r="K24" t="str">
        <f t="shared" si="0"/>
        <v>CZ0317      Tábor</v>
      </c>
    </row>
    <row r="25" spans="1:11" ht="12.75">
      <c r="A25" s="159">
        <v>16</v>
      </c>
      <c r="B25" s="160" t="s">
        <v>770</v>
      </c>
      <c r="C25" t="str">
        <f t="shared" si="1"/>
        <v>16 Ambulantní zdravotní péče (kromě zubní)</v>
      </c>
      <c r="I25" s="146" t="s">
        <v>706</v>
      </c>
      <c r="J25" s="147" t="s">
        <v>615</v>
      </c>
      <c r="K25" t="str">
        <f t="shared" si="0"/>
        <v>CZ032      Plzeňský kraj</v>
      </c>
    </row>
    <row r="26" spans="1:11" ht="12.75">
      <c r="A26" s="159">
        <v>17</v>
      </c>
      <c r="B26" s="160" t="s">
        <v>771</v>
      </c>
      <c r="C26" t="str">
        <f t="shared" si="1"/>
        <v>17 Ochrana veřejného zdraví</v>
      </c>
      <c r="I26" s="148" t="s">
        <v>707</v>
      </c>
      <c r="J26" s="143" t="s">
        <v>616</v>
      </c>
      <c r="K26" t="str">
        <f t="shared" si="0"/>
        <v>CZ0321      Domažlice</v>
      </c>
    </row>
    <row r="27" spans="1:11" ht="12.75">
      <c r="A27" s="159">
        <v>18</v>
      </c>
      <c r="B27" s="160" t="s">
        <v>779</v>
      </c>
      <c r="C27" t="str">
        <f t="shared" si="1"/>
        <v>18 Ostatní činnosti související se zdravotní péčí j. n.</v>
      </c>
      <c r="I27" s="148" t="s">
        <v>708</v>
      </c>
      <c r="J27" s="143" t="s">
        <v>617</v>
      </c>
      <c r="K27" t="str">
        <f t="shared" si="0"/>
        <v>CZ0322      Klatovy</v>
      </c>
    </row>
    <row r="28" spans="1:11" ht="12.75">
      <c r="A28" s="159">
        <v>19</v>
      </c>
      <c r="B28" s="160" t="s">
        <v>772</v>
      </c>
      <c r="C28" t="str">
        <f t="shared" si="1"/>
        <v>19 Sociální péče</v>
      </c>
      <c r="I28" s="148" t="s">
        <v>618</v>
      </c>
      <c r="J28" s="143" t="s">
        <v>619</v>
      </c>
      <c r="K28" t="str">
        <f t="shared" si="0"/>
        <v>CZ0323      Plzeň-město</v>
      </c>
    </row>
    <row r="29" spans="1:11" ht="12.75">
      <c r="A29" s="159">
        <v>20</v>
      </c>
      <c r="B29" s="160" t="s">
        <v>773</v>
      </c>
      <c r="C29" t="str">
        <f t="shared" si="1"/>
        <v>20 Sběr a zpracování ostatních odpadů, čištění města, atd</v>
      </c>
      <c r="I29" s="148" t="s">
        <v>709</v>
      </c>
      <c r="J29" s="143" t="s">
        <v>620</v>
      </c>
      <c r="K29" t="str">
        <f t="shared" si="0"/>
        <v>CZ0324      Plzeň-jih</v>
      </c>
    </row>
    <row r="30" spans="1:11" ht="12.75">
      <c r="A30" s="159">
        <v>21</v>
      </c>
      <c r="B30" s="160" t="s">
        <v>774</v>
      </c>
      <c r="C30" t="str">
        <f t="shared" si="1"/>
        <v>21 Činnosti organizací mládeže</v>
      </c>
      <c r="I30" s="148" t="s">
        <v>710</v>
      </c>
      <c r="J30" s="143" t="s">
        <v>621</v>
      </c>
      <c r="K30" t="str">
        <f t="shared" si="0"/>
        <v>CZ0325      Plzeň-sever</v>
      </c>
    </row>
    <row r="31" spans="1:11" ht="12.75">
      <c r="A31" s="159">
        <v>22</v>
      </c>
      <c r="B31" s="160" t="s">
        <v>775</v>
      </c>
      <c r="C31" t="str">
        <f t="shared" si="1"/>
        <v>22 Provoz kulturních zařízení, umělecká tvorba, atd.</v>
      </c>
      <c r="I31" s="148" t="s">
        <v>711</v>
      </c>
      <c r="J31" s="143" t="s">
        <v>622</v>
      </c>
      <c r="K31" t="str">
        <f t="shared" si="0"/>
        <v>CZ0326      Rokycany</v>
      </c>
    </row>
    <row r="32" spans="1:11" ht="13.5" thickBot="1">
      <c r="A32" s="159">
        <v>23</v>
      </c>
      <c r="B32" s="160" t="s">
        <v>776</v>
      </c>
      <c r="C32" t="str">
        <f t="shared" si="1"/>
        <v>23 Knihovny, veřejné archivy, galerie, muzea, zoo</v>
      </c>
      <c r="I32" s="149" t="s">
        <v>712</v>
      </c>
      <c r="J32" s="145" t="s">
        <v>623</v>
      </c>
      <c r="K32" t="str">
        <f t="shared" si="0"/>
        <v>CZ0327      Tachov</v>
      </c>
    </row>
    <row r="33" spans="1:11" ht="12.75">
      <c r="A33" s="159">
        <v>24</v>
      </c>
      <c r="B33" s="160" t="s">
        <v>777</v>
      </c>
      <c r="C33" t="str">
        <f t="shared" si="1"/>
        <v>24 Sportovní činnosti, areály, stadiony, ostatní</v>
      </c>
      <c r="I33" s="146" t="s">
        <v>713</v>
      </c>
      <c r="J33" s="147" t="s">
        <v>624</v>
      </c>
      <c r="K33" t="str">
        <f t="shared" si="0"/>
        <v>CZ041      Karlovarský kraj</v>
      </c>
    </row>
    <row r="34" spans="1:11" ht="12.75">
      <c r="A34" s="159">
        <v>25</v>
      </c>
      <c r="B34" s="161" t="s">
        <v>805</v>
      </c>
      <c r="C34" t="str">
        <f t="shared" si="1"/>
        <v>25 Ostatní (nestátní neziskové organizace, profesní a ostatní organizace a podobně)</v>
      </c>
      <c r="I34" s="148" t="s">
        <v>714</v>
      </c>
      <c r="J34" s="143" t="s">
        <v>625</v>
      </c>
      <c r="K34" t="str">
        <f t="shared" si="0"/>
        <v>CZ0411      Cheb</v>
      </c>
    </row>
    <row r="35" spans="9:11" ht="12.75">
      <c r="I35" s="148" t="s">
        <v>715</v>
      </c>
      <c r="J35" s="143" t="s">
        <v>626</v>
      </c>
      <c r="K35" t="str">
        <f t="shared" si="0"/>
        <v>CZ0412      Karlovy Vary</v>
      </c>
    </row>
    <row r="36" spans="9:11" ht="13.5" thickBot="1">
      <c r="I36" s="149" t="s">
        <v>716</v>
      </c>
      <c r="J36" s="145" t="s">
        <v>627</v>
      </c>
      <c r="K36" t="str">
        <f t="shared" si="0"/>
        <v>CZ0413      Sokolov</v>
      </c>
    </row>
    <row r="37" spans="9:11" ht="12.75">
      <c r="I37" s="146" t="s">
        <v>717</v>
      </c>
      <c r="J37" s="147" t="s">
        <v>628</v>
      </c>
      <c r="K37" t="str">
        <f t="shared" si="0"/>
        <v>CZ042      Ústecký kraj</v>
      </c>
    </row>
    <row r="38" spans="9:11" ht="12.75">
      <c r="I38" s="148" t="s">
        <v>718</v>
      </c>
      <c r="J38" s="143" t="s">
        <v>629</v>
      </c>
      <c r="K38" t="str">
        <f t="shared" si="0"/>
        <v>CZ0421      Děčín</v>
      </c>
    </row>
    <row r="39" spans="9:11" ht="12.75">
      <c r="I39" s="148" t="s">
        <v>719</v>
      </c>
      <c r="J39" s="143" t="s">
        <v>630</v>
      </c>
      <c r="K39" t="str">
        <f t="shared" si="0"/>
        <v>CZ0422      Chomutov</v>
      </c>
    </row>
    <row r="40" spans="9:11" ht="12.75">
      <c r="I40" s="148" t="s">
        <v>720</v>
      </c>
      <c r="J40" s="143" t="s">
        <v>631</v>
      </c>
      <c r="K40" t="str">
        <f t="shared" si="0"/>
        <v>CZ0423      Litoměřice</v>
      </c>
    </row>
    <row r="41" spans="9:11" ht="12.75">
      <c r="I41" s="148" t="s">
        <v>721</v>
      </c>
      <c r="J41" s="143" t="s">
        <v>632</v>
      </c>
      <c r="K41" t="str">
        <f t="shared" si="0"/>
        <v>CZ0424      Louny</v>
      </c>
    </row>
    <row r="42" spans="9:11" ht="12.75">
      <c r="I42" s="148" t="s">
        <v>722</v>
      </c>
      <c r="J42" s="143" t="s">
        <v>633</v>
      </c>
      <c r="K42" t="str">
        <f t="shared" si="0"/>
        <v>CZ0425      Most</v>
      </c>
    </row>
    <row r="43" spans="9:11" ht="12.75">
      <c r="I43" s="148" t="s">
        <v>723</v>
      </c>
      <c r="J43" s="143" t="s">
        <v>634</v>
      </c>
      <c r="K43" t="str">
        <f t="shared" si="0"/>
        <v>CZ0426      Teplice</v>
      </c>
    </row>
    <row r="44" spans="9:11" ht="13.5" thickBot="1">
      <c r="I44" s="149" t="s">
        <v>724</v>
      </c>
      <c r="J44" s="145" t="s">
        <v>635</v>
      </c>
      <c r="K44" t="str">
        <f t="shared" si="0"/>
        <v>CZ0427      Ústí nad Labem</v>
      </c>
    </row>
    <row r="45" spans="9:11" ht="12.75">
      <c r="I45" s="146" t="s">
        <v>725</v>
      </c>
      <c r="J45" s="147" t="s">
        <v>636</v>
      </c>
      <c r="K45" t="str">
        <f t="shared" si="0"/>
        <v>CZ051      Liberecký kraj</v>
      </c>
    </row>
    <row r="46" spans="9:11" ht="12.75">
      <c r="I46" s="148" t="s">
        <v>726</v>
      </c>
      <c r="J46" s="143" t="s">
        <v>637</v>
      </c>
      <c r="K46" t="str">
        <f t="shared" si="0"/>
        <v>CZ0511      Česká Lípa</v>
      </c>
    </row>
    <row r="47" spans="9:11" ht="12.75">
      <c r="I47" s="148" t="s">
        <v>727</v>
      </c>
      <c r="J47" s="143" t="s">
        <v>638</v>
      </c>
      <c r="K47" t="str">
        <f t="shared" si="0"/>
        <v>CZ0512      Jablonec nad Nisou</v>
      </c>
    </row>
    <row r="48" spans="9:11" ht="12.75">
      <c r="I48" s="148" t="s">
        <v>728</v>
      </c>
      <c r="J48" s="143" t="s">
        <v>639</v>
      </c>
      <c r="K48" t="str">
        <f t="shared" si="0"/>
        <v>CZ0513      Liberec</v>
      </c>
    </row>
    <row r="49" spans="9:11" ht="13.5" thickBot="1">
      <c r="I49" s="149" t="s">
        <v>729</v>
      </c>
      <c r="J49" s="145" t="s">
        <v>640</v>
      </c>
      <c r="K49" t="str">
        <f t="shared" si="0"/>
        <v>CZ0514      Semily</v>
      </c>
    </row>
    <row r="50" spans="9:11" ht="12.75">
      <c r="I50" s="146" t="s">
        <v>730</v>
      </c>
      <c r="J50" s="147" t="s">
        <v>641</v>
      </c>
      <c r="K50" t="str">
        <f t="shared" si="0"/>
        <v>CZ052      Královéhradecký kraj</v>
      </c>
    </row>
    <row r="51" spans="9:11" ht="12.75">
      <c r="I51" s="148" t="s">
        <v>731</v>
      </c>
      <c r="J51" s="143" t="s">
        <v>642</v>
      </c>
      <c r="K51" t="str">
        <f t="shared" si="0"/>
        <v>CZ0521      Hradec Králové</v>
      </c>
    </row>
    <row r="52" spans="9:11" ht="12.75">
      <c r="I52" s="148" t="s">
        <v>732</v>
      </c>
      <c r="J52" s="143" t="s">
        <v>643</v>
      </c>
      <c r="K52" t="str">
        <f t="shared" si="0"/>
        <v>CZ0522      Jičín</v>
      </c>
    </row>
    <row r="53" spans="9:11" ht="12.75">
      <c r="I53" s="148" t="s">
        <v>644</v>
      </c>
      <c r="J53" s="143" t="s">
        <v>645</v>
      </c>
      <c r="K53" t="str">
        <f t="shared" si="0"/>
        <v>CZ0523      Náchod</v>
      </c>
    </row>
    <row r="54" spans="9:11" ht="12.75">
      <c r="I54" s="148" t="s">
        <v>646</v>
      </c>
      <c r="J54" s="143" t="s">
        <v>647</v>
      </c>
      <c r="K54" t="str">
        <f t="shared" si="0"/>
        <v>CZ0524      Rychnov nad Kněžnou</v>
      </c>
    </row>
    <row r="55" spans="9:11" ht="13.5" thickBot="1">
      <c r="I55" s="149" t="s">
        <v>733</v>
      </c>
      <c r="J55" s="145" t="s">
        <v>648</v>
      </c>
      <c r="K55" t="str">
        <f t="shared" si="0"/>
        <v>CZ0525      Trutnov</v>
      </c>
    </row>
    <row r="56" spans="9:11" ht="12.75">
      <c r="I56" s="146" t="s">
        <v>734</v>
      </c>
      <c r="J56" s="147" t="s">
        <v>649</v>
      </c>
      <c r="K56" t="str">
        <f t="shared" si="0"/>
        <v>CZ053      Pardubický kraj</v>
      </c>
    </row>
    <row r="57" spans="9:11" ht="12.75">
      <c r="I57" s="148" t="s">
        <v>735</v>
      </c>
      <c r="J57" s="143" t="s">
        <v>650</v>
      </c>
      <c r="K57" t="str">
        <f t="shared" si="0"/>
        <v>CZ0531      Chrudim</v>
      </c>
    </row>
    <row r="58" spans="9:11" ht="12.75">
      <c r="I58" s="148" t="s">
        <v>736</v>
      </c>
      <c r="J58" s="143" t="s">
        <v>651</v>
      </c>
      <c r="K58" t="str">
        <f t="shared" si="0"/>
        <v>CZ0532      Pardubice</v>
      </c>
    </row>
    <row r="59" spans="9:11" ht="12.75">
      <c r="I59" s="148" t="s">
        <v>737</v>
      </c>
      <c r="J59" s="143" t="s">
        <v>652</v>
      </c>
      <c r="K59" t="str">
        <f t="shared" si="0"/>
        <v>CZ0533      Svitavy</v>
      </c>
    </row>
    <row r="60" spans="9:11" ht="13.5" thickBot="1">
      <c r="I60" s="149" t="s">
        <v>738</v>
      </c>
      <c r="J60" s="145" t="s">
        <v>653</v>
      </c>
      <c r="K60" t="str">
        <f t="shared" si="0"/>
        <v>CZ0534      Ústí nad Orlicí</v>
      </c>
    </row>
    <row r="61" spans="9:11" ht="12.75">
      <c r="I61" s="162" t="s">
        <v>784</v>
      </c>
      <c r="J61" s="147" t="s">
        <v>654</v>
      </c>
      <c r="K61" t="str">
        <f aca="true" t="shared" si="2" ref="K61:K74">CONCATENATE(I61,"      ",J61)</f>
        <v>CZ063      Vysočina</v>
      </c>
    </row>
    <row r="62" spans="9:11" ht="12.75">
      <c r="I62" s="163" t="s">
        <v>785</v>
      </c>
      <c r="J62" s="143" t="s">
        <v>655</v>
      </c>
      <c r="K62" t="str">
        <f t="shared" si="2"/>
        <v>CZ0631      Havlíčkův Brod</v>
      </c>
    </row>
    <row r="63" spans="9:11" ht="12.75">
      <c r="I63" s="163" t="s">
        <v>786</v>
      </c>
      <c r="J63" s="143" t="s">
        <v>656</v>
      </c>
      <c r="K63" t="str">
        <f t="shared" si="2"/>
        <v>CZ0632      Jihlava</v>
      </c>
    </row>
    <row r="64" spans="9:11" ht="12.75">
      <c r="I64" s="163" t="s">
        <v>787</v>
      </c>
      <c r="J64" s="143" t="s">
        <v>657</v>
      </c>
      <c r="K64" t="str">
        <f t="shared" si="2"/>
        <v>CZ0633      Pelhřimov</v>
      </c>
    </row>
    <row r="65" spans="9:11" ht="12.75">
      <c r="I65" s="163" t="s">
        <v>788</v>
      </c>
      <c r="J65" s="143" t="s">
        <v>658</v>
      </c>
      <c r="K65" t="str">
        <f t="shared" si="2"/>
        <v>CZ0634      Třebíč</v>
      </c>
    </row>
    <row r="66" spans="9:11" ht="13.5" thickBot="1">
      <c r="I66" s="164" t="s">
        <v>789</v>
      </c>
      <c r="J66" s="145" t="s">
        <v>659</v>
      </c>
      <c r="K66" t="str">
        <f t="shared" si="2"/>
        <v>CZ0635      Žďár nad Sázavou</v>
      </c>
    </row>
    <row r="67" spans="9:11" ht="12.75">
      <c r="I67" s="162" t="s">
        <v>790</v>
      </c>
      <c r="J67" s="147" t="s">
        <v>660</v>
      </c>
      <c r="K67" t="str">
        <f t="shared" si="2"/>
        <v>CZ064      Jihomoravský kraj</v>
      </c>
    </row>
    <row r="68" spans="9:11" ht="12.75">
      <c r="I68" s="163" t="s">
        <v>791</v>
      </c>
      <c r="J68" s="143" t="s">
        <v>661</v>
      </c>
      <c r="K68" t="str">
        <f t="shared" si="2"/>
        <v>CZ0641      Blansko</v>
      </c>
    </row>
    <row r="69" spans="9:11" ht="12.75">
      <c r="I69" s="163" t="s">
        <v>792</v>
      </c>
      <c r="J69" s="143" t="s">
        <v>662</v>
      </c>
      <c r="K69" t="str">
        <f t="shared" si="2"/>
        <v>CZ0642      Brno-město</v>
      </c>
    </row>
    <row r="70" spans="9:11" ht="12.75">
      <c r="I70" s="163" t="s">
        <v>793</v>
      </c>
      <c r="J70" s="143" t="s">
        <v>663</v>
      </c>
      <c r="K70" t="str">
        <f t="shared" si="2"/>
        <v>CZ0643      Brno-venkov</v>
      </c>
    </row>
    <row r="71" spans="9:11" ht="12.75">
      <c r="I71" s="163" t="s">
        <v>794</v>
      </c>
      <c r="J71" s="143" t="s">
        <v>664</v>
      </c>
      <c r="K71" t="str">
        <f t="shared" si="2"/>
        <v>CZ0644      Břeclav</v>
      </c>
    </row>
    <row r="72" spans="9:11" ht="12.75">
      <c r="I72" s="163" t="s">
        <v>795</v>
      </c>
      <c r="J72" s="143" t="s">
        <v>665</v>
      </c>
      <c r="K72" t="str">
        <f t="shared" si="2"/>
        <v>CZ0645      Hodonín</v>
      </c>
    </row>
    <row r="73" spans="9:11" ht="12.75">
      <c r="I73" s="163" t="s">
        <v>796</v>
      </c>
      <c r="J73" s="143" t="s">
        <v>666</v>
      </c>
      <c r="K73" t="str">
        <f t="shared" si="2"/>
        <v>CZ0646      Vyškov</v>
      </c>
    </row>
    <row r="74" spans="9:11" ht="13.5" thickBot="1">
      <c r="I74" s="164" t="s">
        <v>797</v>
      </c>
      <c r="J74" s="145" t="s">
        <v>667</v>
      </c>
      <c r="K74" t="str">
        <f t="shared" si="2"/>
        <v>CZ0647      Znojmo</v>
      </c>
    </row>
    <row r="75" spans="9:11" ht="12.75">
      <c r="I75" s="146" t="s">
        <v>739</v>
      </c>
      <c r="J75" s="147" t="s">
        <v>668</v>
      </c>
      <c r="K75" t="str">
        <f aca="true" t="shared" si="3" ref="K75:K92">CONCATENATE(I75,"      ",J75)</f>
        <v>CZ071      Olomoucký kraj</v>
      </c>
    </row>
    <row r="76" spans="9:11" ht="12.75">
      <c r="I76" s="148" t="s">
        <v>740</v>
      </c>
      <c r="J76" s="143" t="s">
        <v>669</v>
      </c>
      <c r="K76" t="str">
        <f t="shared" si="3"/>
        <v>CZ0711      Jeseník</v>
      </c>
    </row>
    <row r="77" spans="9:11" ht="12.75">
      <c r="I77" s="148" t="s">
        <v>741</v>
      </c>
      <c r="J77" s="143" t="s">
        <v>670</v>
      </c>
      <c r="K77" t="str">
        <f t="shared" si="3"/>
        <v>CZ0712      Olomouc</v>
      </c>
    </row>
    <row r="78" spans="9:11" ht="12.75">
      <c r="I78" s="148" t="s">
        <v>742</v>
      </c>
      <c r="J78" s="143" t="s">
        <v>671</v>
      </c>
      <c r="K78" t="str">
        <f t="shared" si="3"/>
        <v>CZ0713      Prostějov</v>
      </c>
    </row>
    <row r="79" spans="9:11" ht="12.75">
      <c r="I79" s="148" t="s">
        <v>672</v>
      </c>
      <c r="J79" s="143" t="s">
        <v>673</v>
      </c>
      <c r="K79" t="str">
        <f t="shared" si="3"/>
        <v>CZ0714      Přerov</v>
      </c>
    </row>
    <row r="80" spans="9:11" ht="13.5" thickBot="1">
      <c r="I80" s="149" t="s">
        <v>743</v>
      </c>
      <c r="J80" s="145" t="s">
        <v>674</v>
      </c>
      <c r="K80" t="str">
        <f t="shared" si="3"/>
        <v>CZ0715      Šumperk</v>
      </c>
    </row>
    <row r="81" spans="9:11" ht="12.75">
      <c r="I81" s="146" t="s">
        <v>744</v>
      </c>
      <c r="J81" s="147" t="s">
        <v>675</v>
      </c>
      <c r="K81" t="str">
        <f t="shared" si="3"/>
        <v>CZ072      Zlínský kraj</v>
      </c>
    </row>
    <row r="82" spans="9:11" ht="12.75">
      <c r="I82" s="148" t="s">
        <v>745</v>
      </c>
      <c r="J82" s="143" t="s">
        <v>676</v>
      </c>
      <c r="K82" t="str">
        <f t="shared" si="3"/>
        <v>CZ0721      Kroměříž</v>
      </c>
    </row>
    <row r="83" spans="9:11" ht="12.75">
      <c r="I83" s="148" t="s">
        <v>746</v>
      </c>
      <c r="J83" s="143" t="s">
        <v>677</v>
      </c>
      <c r="K83" t="str">
        <f t="shared" si="3"/>
        <v>CZ0722      Uherské Hradiště</v>
      </c>
    </row>
    <row r="84" spans="9:11" ht="12.75">
      <c r="I84" s="148" t="s">
        <v>747</v>
      </c>
      <c r="J84" s="143" t="s">
        <v>678</v>
      </c>
      <c r="K84" t="str">
        <f t="shared" si="3"/>
        <v>CZ0723      Vsetín</v>
      </c>
    </row>
    <row r="85" spans="9:11" ht="13.5" thickBot="1">
      <c r="I85" s="149" t="s">
        <v>748</v>
      </c>
      <c r="J85" s="145" t="s">
        <v>679</v>
      </c>
      <c r="K85" t="str">
        <f t="shared" si="3"/>
        <v>CZ0724      Zlín</v>
      </c>
    </row>
    <row r="86" spans="9:11" ht="12.75">
      <c r="I86" s="150" t="s">
        <v>749</v>
      </c>
      <c r="J86" s="147" t="s">
        <v>680</v>
      </c>
      <c r="K86" t="str">
        <f t="shared" si="3"/>
        <v>CZ080      Moravskoslezský kraj</v>
      </c>
    </row>
    <row r="87" spans="9:11" ht="12.75">
      <c r="I87" s="142" t="s">
        <v>750</v>
      </c>
      <c r="J87" s="143" t="s">
        <v>681</v>
      </c>
      <c r="K87" t="str">
        <f t="shared" si="3"/>
        <v>CZ0801      Bruntál</v>
      </c>
    </row>
    <row r="88" spans="9:11" ht="12.75">
      <c r="I88" s="142" t="s">
        <v>751</v>
      </c>
      <c r="J88" s="143" t="s">
        <v>682</v>
      </c>
      <c r="K88" t="str">
        <f t="shared" si="3"/>
        <v>CZ0802      Frýdek-Místek</v>
      </c>
    </row>
    <row r="89" spans="9:11" ht="12.75">
      <c r="I89" s="142" t="s">
        <v>752</v>
      </c>
      <c r="J89" s="143" t="s">
        <v>683</v>
      </c>
      <c r="K89" t="str">
        <f t="shared" si="3"/>
        <v>CZ0803      Karviná</v>
      </c>
    </row>
    <row r="90" spans="9:11" ht="12.75">
      <c r="I90" s="142" t="s">
        <v>753</v>
      </c>
      <c r="J90" s="143" t="s">
        <v>684</v>
      </c>
      <c r="K90" t="str">
        <f t="shared" si="3"/>
        <v>CZ0804      Nový Jičín</v>
      </c>
    </row>
    <row r="91" spans="9:11" ht="12.75">
      <c r="I91" s="142" t="s">
        <v>754</v>
      </c>
      <c r="J91" s="143" t="s">
        <v>685</v>
      </c>
      <c r="K91" t="str">
        <f t="shared" si="3"/>
        <v>CZ0805      Opava</v>
      </c>
    </row>
    <row r="92" spans="9:11" ht="13.5" thickBot="1">
      <c r="I92" s="144" t="s">
        <v>686</v>
      </c>
      <c r="J92" s="145" t="s">
        <v>687</v>
      </c>
      <c r="K92" t="str">
        <f t="shared" si="3"/>
        <v>CZ0806      Ostrava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Soldánová</dc:creator>
  <cp:keywords/>
  <dc:description/>
  <cp:lastModifiedBy>Cikler Jan</cp:lastModifiedBy>
  <cp:lastPrinted>2005-03-31T11:54:37Z</cp:lastPrinted>
  <dcterms:created xsi:type="dcterms:W3CDTF">2004-05-21T06:29:27Z</dcterms:created>
  <dcterms:modified xsi:type="dcterms:W3CDTF">2014-11-21T12:21:26Z</dcterms:modified>
  <cp:category/>
  <cp:version/>
  <cp:contentType/>
  <cp:contentStatus/>
</cp:coreProperties>
</file>