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01 - lesní cesta Dráchovská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'101 - lesní cesta Dráchovská'!$C$85:$K$189</definedName>
    <definedName name="_xlnm.Print_Area" localSheetId="1">'101 - lesní cesta Dráchovská'!$C$4:$J$36,'101 - lesní cesta Dráchovská'!$C$42:$J$67,'101 - lesní cesta Dráchovská'!$C$73:$K$189</definedName>
    <definedName name="_xlnm.Print_Titles" localSheetId="1">'101 - lesní cesta Dráchovská'!$85:$85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88"/>
  <c r="BH188"/>
  <c r="BG188"/>
  <c r="BF188"/>
  <c r="T188"/>
  <c r="T187"/>
  <c r="R188"/>
  <c r="R187"/>
  <c r="P188"/>
  <c r="P187"/>
  <c r="BK188"/>
  <c r="BK187"/>
  <c r="J187"/>
  <c r="J188"/>
  <c r="BE188"/>
  <c r="J66"/>
  <c r="BI186"/>
  <c r="BH186"/>
  <c r="BG186"/>
  <c r="BF186"/>
  <c r="T186"/>
  <c r="R186"/>
  <c r="P186"/>
  <c r="BK186"/>
  <c r="J186"/>
  <c r="BE186"/>
  <c r="BI185"/>
  <c r="BH185"/>
  <c r="BG185"/>
  <c r="BF185"/>
  <c r="T185"/>
  <c r="T184"/>
  <c r="T183"/>
  <c r="R185"/>
  <c r="R184"/>
  <c r="R183"/>
  <c r="P185"/>
  <c r="P184"/>
  <c r="P183"/>
  <c r="BK185"/>
  <c r="BK184"/>
  <c r="J184"/>
  <c r="BK183"/>
  <c r="J183"/>
  <c r="J185"/>
  <c r="BE185"/>
  <c r="J65"/>
  <c r="J64"/>
  <c r="BI182"/>
  <c r="BH182"/>
  <c r="BG182"/>
  <c r="BF182"/>
  <c r="T182"/>
  <c r="T181"/>
  <c r="R182"/>
  <c r="R181"/>
  <c r="P182"/>
  <c r="P181"/>
  <c r="BK182"/>
  <c r="BK181"/>
  <c r="J181"/>
  <c r="J182"/>
  <c r="BE182"/>
  <c r="J63"/>
  <c r="BI180"/>
  <c r="BH180"/>
  <c r="BG180"/>
  <c r="BF180"/>
  <c r="T180"/>
  <c r="T179"/>
  <c r="R180"/>
  <c r="R179"/>
  <c r="P180"/>
  <c r="P179"/>
  <c r="BK180"/>
  <c r="BK179"/>
  <c r="J179"/>
  <c r="J180"/>
  <c r="BE180"/>
  <c r="J62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7"/>
  <c r="BH157"/>
  <c r="BG157"/>
  <c r="BF157"/>
  <c r="T157"/>
  <c r="R157"/>
  <c r="P157"/>
  <c r="BK157"/>
  <c r="J157"/>
  <c r="BE157"/>
  <c r="BI151"/>
  <c r="BH151"/>
  <c r="BG151"/>
  <c r="BF151"/>
  <c r="T151"/>
  <c r="R151"/>
  <c r="P151"/>
  <c r="BK151"/>
  <c r="J151"/>
  <c r="BE151"/>
  <c r="BI145"/>
  <c r="BH145"/>
  <c r="BG145"/>
  <c r="BF145"/>
  <c r="T145"/>
  <c r="R145"/>
  <c r="P145"/>
  <c r="BK145"/>
  <c r="J145"/>
  <c r="BE145"/>
  <c r="BI140"/>
  <c r="BH140"/>
  <c r="BG140"/>
  <c r="BF140"/>
  <c r="T140"/>
  <c r="T139"/>
  <c r="R140"/>
  <c r="R139"/>
  <c r="P140"/>
  <c r="P139"/>
  <c r="BK140"/>
  <c r="BK139"/>
  <c r="J139"/>
  <c r="J140"/>
  <c r="BE140"/>
  <c r="J61"/>
  <c r="BI137"/>
  <c r="BH137"/>
  <c r="BG137"/>
  <c r="BF137"/>
  <c r="T137"/>
  <c r="R137"/>
  <c r="P137"/>
  <c r="BK137"/>
  <c r="J137"/>
  <c r="BE137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T124"/>
  <c r="R125"/>
  <c r="R124"/>
  <c r="P125"/>
  <c r="P124"/>
  <c r="BK125"/>
  <c r="BK124"/>
  <c r="J124"/>
  <c r="J125"/>
  <c r="BE125"/>
  <c r="J6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2"/>
  <c r="BH112"/>
  <c r="BG112"/>
  <c r="BF112"/>
  <c r="T112"/>
  <c r="T111"/>
  <c r="R112"/>
  <c r="R111"/>
  <c r="P112"/>
  <c r="P111"/>
  <c r="BK112"/>
  <c r="BK111"/>
  <c r="J111"/>
  <c r="J112"/>
  <c r="BE112"/>
  <c r="J59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9"/>
  <c r="F34"/>
  <c i="1" r="BD52"/>
  <c i="2" r="BH89"/>
  <c r="F33"/>
  <c i="1" r="BC52"/>
  <c i="2" r="BG89"/>
  <c r="F32"/>
  <c i="1" r="BB52"/>
  <c i="2" r="BF89"/>
  <c r="J31"/>
  <c i="1" r="AW52"/>
  <c i="2" r="F31"/>
  <c i="1" r="BA52"/>
  <c i="2" r="T89"/>
  <c r="T88"/>
  <c r="T87"/>
  <c r="T86"/>
  <c r="R89"/>
  <c r="R88"/>
  <c r="R87"/>
  <c r="R86"/>
  <c r="P89"/>
  <c r="P88"/>
  <c r="P87"/>
  <c r="P86"/>
  <c i="1" r="AU52"/>
  <c i="2" r="BK89"/>
  <c r="BK88"/>
  <c r="J88"/>
  <c r="BK87"/>
  <c r="J87"/>
  <c r="BK86"/>
  <c r="J86"/>
  <c r="J56"/>
  <c r="J27"/>
  <c i="1" r="AG52"/>
  <c i="2" r="J89"/>
  <c r="BE89"/>
  <c r="J30"/>
  <c i="1" r="AV52"/>
  <c i="2" r="F30"/>
  <c i="1" r="AZ52"/>
  <c i="2" r="J58"/>
  <c r="J57"/>
  <c r="F82"/>
  <c r="F80"/>
  <c r="E78"/>
  <c r="F51"/>
  <c r="F49"/>
  <c r="E47"/>
  <c r="J36"/>
  <c r="J21"/>
  <c r="E21"/>
  <c r="J82"/>
  <c r="J51"/>
  <c r="J20"/>
  <c r="J18"/>
  <c r="E18"/>
  <c r="F83"/>
  <c r="F52"/>
  <c r="J17"/>
  <c r="J12"/>
  <c r="J80"/>
  <c r="J49"/>
  <c r="E7"/>
  <c r="E7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<sst xmlns="http://schemas.openxmlformats.org/spreadsheetml/2006/main">
  <si>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</si>
  <si>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</si>
  <si>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</si>
  <si>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</si>
  <si>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</si>
  <si>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</si>
  <si>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</si>
  <si>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{abb7cb67-4d80-4b22-b49b-5e78f5e83ab3}</t>
  </si>
  <si>
    <t>0,01</t>
  </si>
  <si>
    <t>21</t>
  </si>
  <si>
    <t>0,1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</si>
  <si>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</si>
  <si>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</si>
  <si>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</si>
  <si>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</si>
  <si>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</si>
  <si>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</si>
  <si>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2018-8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</si>
  <si>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</si>
  <si>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</si>
  <si>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lesní cesty Dráchovská</t>
  </si>
  <si>
    <t>KSO:</t>
  </si>
  <si>
    <t>82229</t>
  </si>
  <si>
    <t>CC-CZ:</t>
  </si>
  <si>
    <t/>
  </si>
  <si>
    <t>Místo:</t>
  </si>
  <si>
    <t>Dráchov</t>
  </si>
  <si>
    <t>Datum:</t>
  </si>
  <si>
    <t>18. 3. 2018</t>
  </si>
  <si>
    <t>Zadavatel:</t>
  </si>
  <si>
    <t>IČ:</t>
  </si>
  <si>
    <t>02635828</t>
  </si>
  <si>
    <t>Jihočeské katolické lesy s.r.o. Kamenný Újezd</t>
  </si>
  <si>
    <t>DIČ:</t>
  </si>
  <si>
    <t>CZ02635828</t>
  </si>
  <si>
    <t>Uchazeč:</t>
  </si>
  <si>
    <t>Vyplň údaj</t>
  </si>
  <si>
    <t>Projektant:</t>
  </si>
  <si>
    <t xml:space="preserve"> </t>
  </si>
  <si>
    <t>True</t>
  </si>
  <si>
    <t>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</si>
  <si>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</si>
  <si>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</si>
  <si>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</si>
  <si>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</si>
  <si>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</si>
  <si>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</si>
  <si>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</si>
  <si>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</si>
  <si>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</si>
  <si>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</si>
  <si>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</si>
  <si>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</si>
  <si>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</si>
  <si>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</si>
  <si>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</si>
  <si>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</si>
  <si>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</si>
  <si>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</si>
  <si>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</si>
  <si>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</si>
  <si>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</si>
  <si>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</si>
  <si>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</si>
  <si>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</si>
  <si>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</si>
  <si>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</si>
  <si>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</si>
  <si>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</si>
  <si>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</si>
  <si>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</si>
  <si>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</si>
  <si>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</si>
  <si>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</si>
  <si>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</si>
  <si>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</si>
  <si>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</si>
  <si>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</si>
  <si>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</si>
  <si>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</si>
  <si>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</si>
  <si>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</si>
  <si>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lesní cesta Dráchovská</t>
  </si>
  <si>
    <t>STA</t>
  </si>
  <si>
    <t>{bf175e53-122f-498b-afa2-022a07933852}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</si>
  <si>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</si>
  <si>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</si>
  <si>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</si>
  <si>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</si>
  <si>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</si>
  <si>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</si>
  <si>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</si>
  <si>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</si>
  <si>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101 - lesní cesta Dráchovská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</si>
  <si>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</si>
  <si>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</si>
  <si>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</si>
  <si>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</si>
  <si>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</si>
  <si>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</si>
  <si>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</si>
  <si>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</si>
  <si>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</si>
  <si>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</si>
  <si>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</si>
  <si>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</si>
  <si>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</si>
  <si>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</si>
  <si>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</si>
  <si>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</si>
  <si>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</si>
  <si>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</si>
  <si>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</si>
  <si>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</si>
  <si>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</si>
  <si>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</si>
  <si>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</si>
  <si>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</si>
  <si>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</si>
  <si>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</si>
  <si>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</si>
  <si>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</si>
  <si>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</si>
  <si>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</si>
  <si>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</si>
  <si>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</si>
  <si>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</si>
  <si>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</si>
  <si>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</si>
  <si>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</si>
  <si>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</si>
  <si>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2017 02</t>
  </si>
  <si>
    <t>4</t>
  </si>
  <si>
    <t>-289551134</t>
  </si>
  <si>
    <t>VV</t>
  </si>
  <si>
    <t>"odstranění humosní vrstvy z vozovky lesní cesty - prům.tl.12cm" 1120*0,12*4,5</t>
  </si>
  <si>
    <t>3</t>
  </si>
  <si>
    <t>132201101</t>
  </si>
  <si>
    <t>Hloubení zapažených i nezapažených rýh šířky do 600 mm s urovnáním dna do předepsaného profilu a spádu v hornině tř. 3 do 100 m3</t>
  </si>
  <si>
    <t>1924488525</t>
  </si>
  <si>
    <t>"hloubení rýh pro prahy u dlažby propustku v km 0,051" ((0,4*0,6*2)*2)*3</t>
  </si>
  <si>
    <t>"hloubení rýhy pro čela hospodářských sjezdů 2,2m3/2čela" 2,2*5</t>
  </si>
  <si>
    <t>Součet</t>
  </si>
  <si>
    <t>132301201</t>
  </si>
  <si>
    <t>Hloubení zapažených i nezapažených rýh šířky přes 600 do 2 000 mm s urovnáním dna do předepsaného profilu a spádu v hornině tř. 4 do 100 m3</t>
  </si>
  <si>
    <t>674350348</t>
  </si>
  <si>
    <t>"výkop pro propust v km 0,051" 1,6*6,8+9,7</t>
  </si>
  <si>
    <t>"výkop pro propust sjezdu v km 0,390 L" 1,6*10,8+9,7</t>
  </si>
  <si>
    <t>"výkop pro propust sjezdu v km 0,488 L" 1,6*12,8+9,7</t>
  </si>
  <si>
    <t>5</t>
  </si>
  <si>
    <t>171201101</t>
  </si>
  <si>
    <t>Uložení sypaniny do násypů s rozprostřením sypaniny ve vrstvách a s hrubým urovnáním nezhutněných z jakýchkoliv hornin</t>
  </si>
  <si>
    <t>1896096707</t>
  </si>
  <si>
    <t>"uložení přebytku z výkopů na terénní úpravu podél cesty" (13,88+77,74)-29,76</t>
  </si>
  <si>
    <t>6</t>
  </si>
  <si>
    <t>174101101</t>
  </si>
  <si>
    <t>Zásyp sypaninou z jakékoliv horniny s uložením výkopku ve vrstvách se zhutněním jam, šachet, rýh nebo kolem objektů v těchto vykopávkách</t>
  </si>
  <si>
    <t>-528195786</t>
  </si>
  <si>
    <t>"zásyp výkopu pro propust v km 0,051" 0,9*6,8+0,8</t>
  </si>
  <si>
    <t>"zásyp výkopu pro propust sjezdu v km 0,390 L" 0,9*10,8+0,8</t>
  </si>
  <si>
    <t>"zásyp výkopu pro propust sjezdu v km 0,488 L" 0,9*12,8+0,8</t>
  </si>
  <si>
    <t>7</t>
  </si>
  <si>
    <t>181951102</t>
  </si>
  <si>
    <t>Úprava pláně vyrovnáním výškových rozdílů v hornině tř. 1 až 4 se zhutněním</t>
  </si>
  <si>
    <t>m2</t>
  </si>
  <si>
    <t>1562116743</t>
  </si>
  <si>
    <t>"lesní cesta" 1120*5,5</t>
  </si>
  <si>
    <t>8</t>
  </si>
  <si>
    <t>182101101</t>
  </si>
  <si>
    <t>Svahování trvalých svahů do projektovaných profilů s potřebným přemístěním výkopku při svahování v zářezech v hornině tř. 1 až 4</t>
  </si>
  <si>
    <t>302177031</t>
  </si>
  <si>
    <t>"svahování odpadního příkopu od propustku v km 0,051 dl.50m - 2m2/bm" 50*2</t>
  </si>
  <si>
    <t>Vodorovné konstrukce</t>
  </si>
  <si>
    <t>9</t>
  </si>
  <si>
    <t>451311111</t>
  </si>
  <si>
    <t>Podklad pod dlažbu z betonu prostého tl. do 100 mm</t>
  </si>
  <si>
    <t>-1023523876</t>
  </si>
  <si>
    <t>"dlažba propustku v km 0,051" 5,5*2</t>
  </si>
  <si>
    <t>"dlažba propustku sjezdu v km 0,390 L" 5,5*2</t>
  </si>
  <si>
    <t>"dlažba propustku sjezdu v km 0,488 L" 5,5*2</t>
  </si>
  <si>
    <t>11</t>
  </si>
  <si>
    <t>452218142</t>
  </si>
  <si>
    <t>Zajišťovací práh z upraveného lomového kamene na dně a ve svahu melioračních kanálů, s patkami nebo bez patek s dlažbovitou úpravou viditelných ploch na cementovou maltu</t>
  </si>
  <si>
    <t>-1064437568</t>
  </si>
  <si>
    <t>"prahy u dlažby propustku v km 0,051" ((0,4*0,6*2)*2)*3</t>
  </si>
  <si>
    <t>10</t>
  </si>
  <si>
    <t>465511511</t>
  </si>
  <si>
    <t>Dlažba z lomového kamene upraveného vodorovná nebo plocha ve sklonu do 1:2 s dodáním hmot do malty MC 10, s vyplněním spár maltou MC 10 a s vyspárováním maltou MCS v ploše do 20 m2, tl. 200 mm</t>
  </si>
  <si>
    <t>-1486813163</t>
  </si>
  <si>
    <t>Komunikace pozemní</t>
  </si>
  <si>
    <t>16</t>
  </si>
  <si>
    <t>564671111</t>
  </si>
  <si>
    <t>Podklad z kameniva hrubého drceného vel. 63-125 mm, s rozprostřením a zhutněním, po zhutnění tl. 250 mm</t>
  </si>
  <si>
    <t>-1000978439</t>
  </si>
  <si>
    <t>17</t>
  </si>
  <si>
    <t>564752111</t>
  </si>
  <si>
    <t>Podklad nebo kryt z vibrovaného štěrku VŠ s rozprostřením, vlhčením a zhutněním, po zhutnění tl. 150 mm</t>
  </si>
  <si>
    <t>-512931293</t>
  </si>
  <si>
    <t>14</t>
  </si>
  <si>
    <t>564811111</t>
  </si>
  <si>
    <t>Podklad ze štěrkodrti ŠD s rozprostřením a zhutněním, po zhutnění tl. 50 mm</t>
  </si>
  <si>
    <t>-1353213326</t>
  </si>
  <si>
    <t>18</t>
  </si>
  <si>
    <t>564861111</t>
  </si>
  <si>
    <t>Podklad ze štěrkodrti ŠD s rozprostřením a zhutněním, po zhutnění tl. 200 mm</t>
  </si>
  <si>
    <t>-1927899448</t>
  </si>
  <si>
    <t>"zpevnění hospodářských sjezdů"</t>
  </si>
  <si>
    <t>"km 0,390 L" 85</t>
  </si>
  <si>
    <t>"km 0,390 P" 60</t>
  </si>
  <si>
    <t>"km 0,488 L" 159</t>
  </si>
  <si>
    <t>"km 0,865 L,P" 60*2</t>
  </si>
  <si>
    <t>"km 0,951 L,P" 60*2</t>
  </si>
  <si>
    <t>"km 1,004 P" 120</t>
  </si>
  <si>
    <t>569831111</t>
  </si>
  <si>
    <t>Zpevnění krajnic nebo komunikací pro pěší s rozprostřením a zhutněním, po zhutnění štěrkodrtí tl. 100 mm</t>
  </si>
  <si>
    <t>883673304</t>
  </si>
  <si>
    <t>"zpevnění krajnice - dvě vrstvy" ((1120*0,5)*2)*2</t>
  </si>
  <si>
    <t>Ostatní konstrukce a práce, bourání</t>
  </si>
  <si>
    <t>19</t>
  </si>
  <si>
    <t>919441221</t>
  </si>
  <si>
    <t>Čelo propustku včetně římsy ze zdiva z lomového kamene, pro propustek z trub DN 600 až 800 mm</t>
  </si>
  <si>
    <t>kus</t>
  </si>
  <si>
    <t>-1610319866</t>
  </si>
  <si>
    <t>"čelo propustku v km 0,051" 2</t>
  </si>
  <si>
    <t>"čelo propustku sjezdu v km 0,390 L" 2</t>
  </si>
  <si>
    <t>"čelo propustku sjezdu v km 0,488 L" 2</t>
  </si>
  <si>
    <t>919442312</t>
  </si>
  <si>
    <t>Hospodářský přejezd délky 3 až 4 m ze železobetonových trub DN 400 mm, s čely ze zdiva z lomového kamene na maltu cementovou, s převýšením přes 600 do 700 mm</t>
  </si>
  <si>
    <t>1294447770</t>
  </si>
  <si>
    <t>"hospodářské sjezdy"</t>
  </si>
  <si>
    <t>"km 0,390 P" 1</t>
  </si>
  <si>
    <t>"km 0,865 L,P" 1+1</t>
  </si>
  <si>
    <t>"km 0,951 L,P" 1+1</t>
  </si>
  <si>
    <t>22</t>
  </si>
  <si>
    <t>919492913</t>
  </si>
  <si>
    <t>Hospodářský přejezd délky 3 až 4 m ze železobetonových trub Příplatek k cenám za každý další i započatý 1 m délky přejezdu přes 4 m</t>
  </si>
  <si>
    <t>843497719</t>
  </si>
  <si>
    <t>"km 0,390 P" 4</t>
  </si>
  <si>
    <t>"km 0,865 L,P" 4+4</t>
  </si>
  <si>
    <t>"km 0,951 L,P" 4+4</t>
  </si>
  <si>
    <t>26</t>
  </si>
  <si>
    <t>919535558</t>
  </si>
  <si>
    <t>Obetonování trubního propustku betonem prostým bez zvýšených nároků na prostředí tř. C 20/25</t>
  </si>
  <si>
    <t>-144537382</t>
  </si>
  <si>
    <t>"propust v km 0,051" 0,2*6,8</t>
  </si>
  <si>
    <t>"propust sjezdu v km 0,390 L" 0,2*10,8</t>
  </si>
  <si>
    <t>"propust sjezdu v km 0,488 L" 0,2*12,8</t>
  </si>
  <si>
    <t>23</t>
  </si>
  <si>
    <t>919551114</t>
  </si>
  <si>
    <t>Zřízení propustku z trub plastových polyetylenových rýhovaných [Pecor Optima] se spojkami nebo s hrdlem DN 600 mm</t>
  </si>
  <si>
    <t>m</t>
  </si>
  <si>
    <t>1102657962</t>
  </si>
  <si>
    <t>"propustek v km 0,051" 8</t>
  </si>
  <si>
    <t>"propustek sjezdu v km 0,390 L" 12</t>
  </si>
  <si>
    <t>"propustek sjezdu v km 0,488 L" 14</t>
  </si>
  <si>
    <t>32</t>
  </si>
  <si>
    <t>M</t>
  </si>
  <si>
    <t>562411130</t>
  </si>
  <si>
    <t>trouba HDPE flexibilní 8 kPA d = 600 mm</t>
  </si>
  <si>
    <t>-925142724</t>
  </si>
  <si>
    <t>P</t>
  </si>
  <si>
    <t>Poznámka k položce:
trouby s hladkou vnitřní a spirálovitě rýhovanou vnější stěnou</t>
  </si>
  <si>
    <t>13</t>
  </si>
  <si>
    <t>919721123</t>
  </si>
  <si>
    <t>Geomříž pro stabilizaci podkladu tuhá dvouosá z polypropylenu, podélná pevnost v tahu 40 kN/m</t>
  </si>
  <si>
    <t>-1833011543</t>
  </si>
  <si>
    <t>"zpevnění podkladu vozovky lesní cesty" 6605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</si>
  <si>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</si>
  <si>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</si>
  <si>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-896131655</t>
  </si>
  <si>
    <t>"pročištění odpadního příkopu od propustku v km 0,051 dl.50m" 50</t>
  </si>
  <si>
    <t>28</t>
  </si>
  <si>
    <t>966008113</t>
  </si>
  <si>
    <t>Bourání trubního propustku s odklizením a uložením vybouraného materiálu na skládku na vzdálenost do 3 m nebo s naložením na dopravní prostředek z trub DN přes 500 do 800 mm</t>
  </si>
  <si>
    <t>1254754541</t>
  </si>
  <si>
    <t>"odstranění stávajícího propustku v km 0,051" 7,5</t>
  </si>
  <si>
    <t>997</t>
  </si>
  <si>
    <t>Přesun sutě</t>
  </si>
  <si>
    <t>29</t>
  </si>
  <si>
    <t>997221571</t>
  </si>
  <si>
    <t>Vodorovná doprava vybouraných hmot bez naložení, ale se složením a s hrubým urovnáním na vzdálenost do 1 km</t>
  </si>
  <si>
    <t>t</t>
  </si>
  <si>
    <t>2071297748</t>
  </si>
  <si>
    <t>998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</si>
  <si>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</si>
  <si>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</si>
  <si>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</si>
  <si>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</si>
  <si>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1532019519</t>
  </si>
  <si>
    <t>VRN</t>
  </si>
  <si>
    <t>Vedlejší rozpočtové náklady</t>
  </si>
  <si>
    <t>VRN3</t>
  </si>
  <si>
    <t>Zařízení staveniště</t>
  </si>
  <si>
    <t>33</t>
  </si>
  <si>
    <t>032002000</t>
  </si>
  <si>
    <t>Hlavní tituly průvodních činností a nákladů zařízení staveniště vybavení staveniště</t>
  </si>
  <si>
    <t>kpl</t>
  </si>
  <si>
    <t>CS ÚRS 2017 01</t>
  </si>
  <si>
    <t>1024</t>
  </si>
  <si>
    <t>-990681649</t>
  </si>
  <si>
    <t>35</t>
  </si>
  <si>
    <t>039002000</t>
  </si>
  <si>
    <t>Hlavní tituly průvodních činností a nákladů zařízení staveniště zrušení zařízení staveniště</t>
  </si>
  <si>
    <t>-859748283</t>
  </si>
  <si>
    <t>VRN4</t>
  </si>
  <si>
    <t>Inženýrská činnost</t>
  </si>
  <si>
    <t>34</t>
  </si>
  <si>
    <t>043194000</t>
  </si>
  <si>
    <t>Inženýrská činnost zkoušky a ostatní měření zkoušky ostatní zkoušky</t>
  </si>
  <si>
    <t>1340019280</t>
  </si>
  <si>
    <t xml:space="preserve">"hutnící zkoušky - 1 na každých 200m na plání a další na podkladu vozovky"  6+6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</si>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</sst>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2" borderId="1" xfId="0" applyFont="1" applyFill="1" applyBorder="1" applyAlignment="1">
      <alignment horizontal="left" vertical="center"/>
      <protection locked="0"/>
    </xf>
    <xf numFmtId="0" fontId="41" fillId="2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10</v>
      </c>
      <c r="BT3" s="23" t="s">
        <v>11</v>
      </c>
    </row>
    <row r="4" ht="36.96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ht="14.4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" t="s">
        <v>17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18</v>
      </c>
      <c r="BS5" s="23" t="s">
        <v>8</v>
      </c>
    </row>
    <row r="6" ht="36.96" customHeight="1">
      <c r="B6" s="27"/>
      <c r="C6" s="28"/>
      <c r="D6" s="36" t="s">
        <v>19</v>
      </c>
      <c r="E6" s="28"/>
      <c r="F6" s="28"/>
      <c r="G6" s="28"/>
      <c r="H6" s="28"/>
      <c r="I6" s="28"/>
      <c r="J6" s="28"/>
      <c r="K6" s="37" t="s">
        <v>20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24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27</v>
      </c>
      <c r="AL8" s="28"/>
      <c r="AM8" s="28"/>
      <c r="AN8" s="40" t="s">
        <v>28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30</v>
      </c>
      <c r="AL10" s="28"/>
      <c r="AM10" s="28"/>
      <c r="AN10" s="34" t="s">
        <v>31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32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33</v>
      </c>
      <c r="AL11" s="28"/>
      <c r="AM11" s="28"/>
      <c r="AN11" s="34" t="s">
        <v>34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30</v>
      </c>
      <c r="AL13" s="28"/>
      <c r="AM13" s="28"/>
      <c r="AN13" s="41" t="s">
        <v>36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33</v>
      </c>
      <c r="AL14" s="28"/>
      <c r="AM14" s="28"/>
      <c r="AN14" s="41" t="s">
        <v>36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30</v>
      </c>
      <c r="AL16" s="28"/>
      <c r="AM16" s="28"/>
      <c r="AN16" s="34" t="s">
        <v>24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33</v>
      </c>
      <c r="AL17" s="28"/>
      <c r="AM17" s="28"/>
      <c r="AN17" s="34" t="s">
        <v>24</v>
      </c>
      <c r="AO17" s="28"/>
      <c r="AP17" s="28"/>
      <c r="AQ17" s="30"/>
      <c r="BE17" s="38"/>
      <c r="BS17" s="23" t="s">
        <v>39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40</v>
      </c>
    </row>
    <row r="19" ht="14.4" customHeight="1">
      <c r="B19" s="27"/>
      <c r="C19" s="28"/>
      <c r="D19" s="39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40</v>
      </c>
    </row>
    <row r="20" ht="16.5" customHeight="1">
      <c r="B20" s="27"/>
      <c r="C20" s="28"/>
      <c r="D20" s="28"/>
      <c r="E20" s="43" t="s">
        <v>24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ROUND(AG51,0)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43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44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45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46</v>
      </c>
      <c r="E26" s="53"/>
      <c r="F26" s="54" t="s">
        <v>47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ROUND(AZ51,0)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ROUND(AV51,0)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48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ROUND(BA51,0)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ROUND(AW51,0)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49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ROUND(BB51,0)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50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ROUND(BC51,0)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51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ROUND(BD51,0)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52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53</v>
      </c>
      <c r="U32" s="60"/>
      <c r="V32" s="60"/>
      <c r="W32" s="60"/>
      <c r="X32" s="62" t="s">
        <v>54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55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16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2018-8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19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Rekonstrukce lesní cesty Dráchovská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25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Dráchov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27</v>
      </c>
      <c r="AJ44" s="73"/>
      <c r="AK44" s="73"/>
      <c r="AL44" s="73"/>
      <c r="AM44" s="84" t="str">
        <f>IF(AN8= "","",AN8)</f>
        <v>18. 3. 2018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29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Jihočeské katolické lesy s.r.o. Kamenný Újezd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37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56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35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57</v>
      </c>
      <c r="D49" s="96"/>
      <c r="E49" s="96"/>
      <c r="F49" s="96"/>
      <c r="G49" s="96"/>
      <c r="H49" s="97"/>
      <c r="I49" s="98" t="s">
        <v>58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59</v>
      </c>
      <c r="AH49" s="96"/>
      <c r="AI49" s="96"/>
      <c r="AJ49" s="96"/>
      <c r="AK49" s="96"/>
      <c r="AL49" s="96"/>
      <c r="AM49" s="96"/>
      <c r="AN49" s="98" t="s">
        <v>60</v>
      </c>
      <c r="AO49" s="96"/>
      <c r="AP49" s="96"/>
      <c r="AQ49" s="100" t="s">
        <v>61</v>
      </c>
      <c r="AR49" s="71"/>
      <c r="AS49" s="101" t="s">
        <v>62</v>
      </c>
      <c r="AT49" s="102" t="s">
        <v>63</v>
      </c>
      <c r="AU49" s="102" t="s">
        <v>64</v>
      </c>
      <c r="AV49" s="102" t="s">
        <v>65</v>
      </c>
      <c r="AW49" s="102" t="s">
        <v>66</v>
      </c>
      <c r="AX49" s="102" t="s">
        <v>67</v>
      </c>
      <c r="AY49" s="102" t="s">
        <v>68</v>
      </c>
      <c r="AZ49" s="102" t="s">
        <v>69</v>
      </c>
      <c r="BA49" s="102" t="s">
        <v>70</v>
      </c>
      <c r="BB49" s="102" t="s">
        <v>71</v>
      </c>
      <c r="BC49" s="102" t="s">
        <v>72</v>
      </c>
      <c r="BD49" s="103" t="s">
        <v>73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74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ROUND(AG52,0)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24</v>
      </c>
      <c r="AR51" s="82"/>
      <c r="AS51" s="112">
        <f>ROUND(AS52,0)</f>
        <v>0</v>
      </c>
      <c r="AT51" s="113">
        <f>ROUND(SUM(AV51:AW51),0)</f>
        <v>0</v>
      </c>
      <c r="AU51" s="114">
        <f>ROUND(AU52,5)</f>
        <v>0</v>
      </c>
      <c r="AV51" s="113">
        <f>ROUND(AZ51*L26,0)</f>
        <v>0</v>
      </c>
      <c r="AW51" s="113">
        <f>ROUND(BA51*L27,0)</f>
        <v>0</v>
      </c>
      <c r="AX51" s="113">
        <f>ROUND(BB51*L26,0)</f>
        <v>0</v>
      </c>
      <c r="AY51" s="113">
        <f>ROUND(BC51*L27,0)</f>
        <v>0</v>
      </c>
      <c r="AZ51" s="113">
        <f>ROUND(AZ52,0)</f>
        <v>0</v>
      </c>
      <c r="BA51" s="113">
        <f>ROUND(BA52,0)</f>
        <v>0</v>
      </c>
      <c r="BB51" s="113">
        <f>ROUND(BB52,0)</f>
        <v>0</v>
      </c>
      <c r="BC51" s="113">
        <f>ROUND(BC52,0)</f>
        <v>0</v>
      </c>
      <c r="BD51" s="115">
        <f>ROUND(BD52,0)</f>
        <v>0</v>
      </c>
      <c r="BS51" s="116" t="s">
        <v>75</v>
      </c>
      <c r="BT51" s="116" t="s">
        <v>76</v>
      </c>
      <c r="BU51" s="117" t="s">
        <v>77</v>
      </c>
      <c r="BV51" s="116" t="s">
        <v>78</v>
      </c>
      <c r="BW51" s="116" t="s">
        <v>7</v>
      </c>
      <c r="BX51" s="116" t="s">
        <v>79</v>
      </c>
      <c r="CL51" s="116" t="s">
        <v>22</v>
      </c>
    </row>
    <row r="52" s="5" customFormat="1" ht="16.5" customHeight="1">
      <c r="A52" s="118" t="s">
        <v>80</v>
      </c>
      <c r="B52" s="119"/>
      <c r="C52" s="120"/>
      <c r="D52" s="121" t="s">
        <v>81</v>
      </c>
      <c r="E52" s="121"/>
      <c r="F52" s="121"/>
      <c r="G52" s="121"/>
      <c r="H52" s="121"/>
      <c r="I52" s="122"/>
      <c r="J52" s="121" t="s">
        <v>82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'101 - lesní cesta Dráchovská'!J27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83</v>
      </c>
      <c r="AR52" s="125"/>
      <c r="AS52" s="126">
        <v>0</v>
      </c>
      <c r="AT52" s="127">
        <f>ROUND(SUM(AV52:AW52),0)</f>
        <v>0</v>
      </c>
      <c r="AU52" s="128">
        <f>'101 - lesní cesta Dráchovská'!P86</f>
        <v>0</v>
      </c>
      <c r="AV52" s="127">
        <f>'101 - lesní cesta Dráchovská'!J30</f>
        <v>0</v>
      </c>
      <c r="AW52" s="127">
        <f>'101 - lesní cesta Dráchovská'!J31</f>
        <v>0</v>
      </c>
      <c r="AX52" s="127">
        <f>'101 - lesní cesta Dráchovská'!J32</f>
        <v>0</v>
      </c>
      <c r="AY52" s="127">
        <f>'101 - lesní cesta Dráchovská'!J33</f>
        <v>0</v>
      </c>
      <c r="AZ52" s="127">
        <f>'101 - lesní cesta Dráchovská'!F30</f>
        <v>0</v>
      </c>
      <c r="BA52" s="127">
        <f>'101 - lesní cesta Dráchovská'!F31</f>
        <v>0</v>
      </c>
      <c r="BB52" s="127">
        <f>'101 - lesní cesta Dráchovská'!F32</f>
        <v>0</v>
      </c>
      <c r="BC52" s="127">
        <f>'101 - lesní cesta Dráchovská'!F33</f>
        <v>0</v>
      </c>
      <c r="BD52" s="129">
        <f>'101 - lesní cesta Dráchovská'!F34</f>
        <v>0</v>
      </c>
      <c r="BT52" s="130" t="s">
        <v>40</v>
      </c>
      <c r="BV52" s="130" t="s">
        <v>78</v>
      </c>
      <c r="BW52" s="130" t="s">
        <v>84</v>
      </c>
      <c r="BX52" s="130" t="s">
        <v>7</v>
      </c>
      <c r="CL52" s="130" t="s">
        <v>22</v>
      </c>
      <c r="CM52" s="130" t="s">
        <v>85</v>
      </c>
    </row>
    <row r="53" s="1" customFormat="1" ht="30" customHeight="1">
      <c r="B53" s="45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1"/>
    </row>
    <row r="54" s="1" customFormat="1" ht="6.96" customHeight="1"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71"/>
    </row>
  </sheetData>
  <sheetProtection sheet="1" formatColumns="0" formatRows="0" objects="1" scenarios="1" spinCount="100000" saltValue="J5RDlfiE84UpzNXl9GkMrWun+lWNlivpnAWoTflRDOqynmqWvUg4l9uVuyV5+Wz5LDH+A+qhOC4nam8jOnqr2w==" hashValue="Xh8ya0cNYmhchLSPVulRaWxMZqISuZ1IeluuqfZf1A+NKmNtUUjoKsjnR9xgzmKQ2nN5ZUBNm2PntU4VqI2uXg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1 - lesní cesta Dráchovská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1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2"/>
      <c r="C1" s="132"/>
      <c r="D1" s="133" t="s">
        <v>1</v>
      </c>
      <c r="E1" s="132"/>
      <c r="F1" s="134" t="s">
        <v>86</v>
      </c>
      <c r="G1" s="134" t="s">
        <v>87</v>
      </c>
      <c r="H1" s="134"/>
      <c r="I1" s="135"/>
      <c r="J1" s="134" t="s">
        <v>88</v>
      </c>
      <c r="K1" s="133" t="s">
        <v>89</v>
      </c>
      <c r="L1" s="134" t="s">
        <v>90</v>
      </c>
      <c r="M1" s="134"/>
      <c r="N1" s="134"/>
      <c r="O1" s="134"/>
      <c r="P1" s="134"/>
      <c r="Q1" s="134"/>
      <c r="R1" s="134"/>
      <c r="S1" s="134"/>
      <c r="T1" s="13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84</v>
      </c>
    </row>
    <row r="3" ht="6.96" customHeight="1">
      <c r="B3" s="24"/>
      <c r="C3" s="25"/>
      <c r="D3" s="25"/>
      <c r="E3" s="25"/>
      <c r="F3" s="25"/>
      <c r="G3" s="25"/>
      <c r="H3" s="25"/>
      <c r="I3" s="136"/>
      <c r="J3" s="25"/>
      <c r="K3" s="26"/>
      <c r="AT3" s="23" t="s">
        <v>85</v>
      </c>
    </row>
    <row r="4" ht="36.96" customHeight="1">
      <c r="B4" s="27"/>
      <c r="C4" s="28"/>
      <c r="D4" s="29" t="s">
        <v>91</v>
      </c>
      <c r="E4" s="28"/>
      <c r="F4" s="28"/>
      <c r="G4" s="28"/>
      <c r="H4" s="28"/>
      <c r="I4" s="137"/>
      <c r="J4" s="28"/>
      <c r="K4" s="30"/>
      <c r="M4" s="31" t="s">
        <v>13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37"/>
      <c r="J5" s="28"/>
      <c r="K5" s="30"/>
    </row>
    <row r="6">
      <c r="B6" s="27"/>
      <c r="C6" s="28"/>
      <c r="D6" s="39" t="s">
        <v>19</v>
      </c>
      <c r="E6" s="28"/>
      <c r="F6" s="28"/>
      <c r="G6" s="28"/>
      <c r="H6" s="28"/>
      <c r="I6" s="137"/>
      <c r="J6" s="28"/>
      <c r="K6" s="30"/>
    </row>
    <row r="7" ht="16.5" customHeight="1">
      <c r="B7" s="27"/>
      <c r="C7" s="28"/>
      <c r="D7" s="28"/>
      <c r="E7" s="138" t="str">
        <f>'Rekapitulace stavby'!K6</f>
        <v>Rekonstrukce lesní cesty Dráchovská</v>
      </c>
      <c r="F7" s="39"/>
      <c r="G7" s="39"/>
      <c r="H7" s="39"/>
      <c r="I7" s="137"/>
      <c r="J7" s="28"/>
      <c r="K7" s="30"/>
    </row>
    <row r="8" s="1" customFormat="1">
      <c r="B8" s="45"/>
      <c r="C8" s="46"/>
      <c r="D8" s="39" t="s">
        <v>92</v>
      </c>
      <c r="E8" s="46"/>
      <c r="F8" s="46"/>
      <c r="G8" s="46"/>
      <c r="H8" s="46"/>
      <c r="I8" s="139"/>
      <c r="J8" s="46"/>
      <c r="K8" s="50"/>
    </row>
    <row r="9" s="1" customFormat="1" ht="36.96" customHeight="1">
      <c r="B9" s="45"/>
      <c r="C9" s="46"/>
      <c r="D9" s="46"/>
      <c r="E9" s="140" t="s">
        <v>93</v>
      </c>
      <c r="F9" s="46"/>
      <c r="G9" s="46"/>
      <c r="H9" s="46"/>
      <c r="I9" s="139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39"/>
      <c r="J10" s="46"/>
      <c r="K10" s="50"/>
    </row>
    <row r="11" s="1" customFormat="1" ht="14.4" customHeight="1">
      <c r="B11" s="45"/>
      <c r="C11" s="46"/>
      <c r="D11" s="39" t="s">
        <v>21</v>
      </c>
      <c r="E11" s="46"/>
      <c r="F11" s="34" t="s">
        <v>22</v>
      </c>
      <c r="G11" s="46"/>
      <c r="H11" s="46"/>
      <c r="I11" s="141" t="s">
        <v>23</v>
      </c>
      <c r="J11" s="34" t="s">
        <v>24</v>
      </c>
      <c r="K11" s="50"/>
    </row>
    <row r="12" s="1" customFormat="1" ht="14.4" customHeight="1">
      <c r="B12" s="45"/>
      <c r="C12" s="46"/>
      <c r="D12" s="39" t="s">
        <v>25</v>
      </c>
      <c r="E12" s="46"/>
      <c r="F12" s="34" t="s">
        <v>26</v>
      </c>
      <c r="G12" s="46"/>
      <c r="H12" s="46"/>
      <c r="I12" s="141" t="s">
        <v>27</v>
      </c>
      <c r="J12" s="142" t="str">
        <f>'Rekapitulace stavby'!AN8</f>
        <v>18. 3. 2018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39"/>
      <c r="J13" s="46"/>
      <c r="K13" s="50"/>
    </row>
    <row r="14" s="1" customFormat="1" ht="14.4" customHeight="1">
      <c r="B14" s="45"/>
      <c r="C14" s="46"/>
      <c r="D14" s="39" t="s">
        <v>29</v>
      </c>
      <c r="E14" s="46"/>
      <c r="F14" s="46"/>
      <c r="G14" s="46"/>
      <c r="H14" s="46"/>
      <c r="I14" s="141" t="s">
        <v>30</v>
      </c>
      <c r="J14" s="34" t="s">
        <v>31</v>
      </c>
      <c r="K14" s="50"/>
    </row>
    <row r="15" s="1" customFormat="1" ht="18" customHeight="1">
      <c r="B15" s="45"/>
      <c r="C15" s="46"/>
      <c r="D15" s="46"/>
      <c r="E15" s="34" t="s">
        <v>32</v>
      </c>
      <c r="F15" s="46"/>
      <c r="G15" s="46"/>
      <c r="H15" s="46"/>
      <c r="I15" s="141" t="s">
        <v>33</v>
      </c>
      <c r="J15" s="34" t="s">
        <v>34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39"/>
      <c r="J16" s="46"/>
      <c r="K16" s="50"/>
    </row>
    <row r="17" s="1" customFormat="1" ht="14.4" customHeight="1">
      <c r="B17" s="45"/>
      <c r="C17" s="46"/>
      <c r="D17" s="39" t="s">
        <v>35</v>
      </c>
      <c r="E17" s="46"/>
      <c r="F17" s="46"/>
      <c r="G17" s="46"/>
      <c r="H17" s="46"/>
      <c r="I17" s="141" t="s">
        <v>30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1" t="s">
        <v>33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39"/>
      <c r="J19" s="46"/>
      <c r="K19" s="50"/>
    </row>
    <row r="20" s="1" customFormat="1" ht="14.4" customHeight="1">
      <c r="B20" s="45"/>
      <c r="C20" s="46"/>
      <c r="D20" s="39" t="s">
        <v>37</v>
      </c>
      <c r="E20" s="46"/>
      <c r="F20" s="46"/>
      <c r="G20" s="46"/>
      <c r="H20" s="46"/>
      <c r="I20" s="141" t="s">
        <v>30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1" t="s">
        <v>33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39"/>
      <c r="J22" s="46"/>
      <c r="K22" s="50"/>
    </row>
    <row r="23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39"/>
      <c r="J23" s="46"/>
      <c r="K23" s="50"/>
    </row>
    <row r="24" s="6" customFormat="1" ht="16.5" customHeight="1">
      <c r="B24" s="143"/>
      <c r="C24" s="144"/>
      <c r="D24" s="144"/>
      <c r="E24" s="43" t="s">
        <v>24</v>
      </c>
      <c r="F24" s="43"/>
      <c r="G24" s="43"/>
      <c r="H24" s="43"/>
      <c r="I24" s="145"/>
      <c r="J24" s="144"/>
      <c r="K24" s="146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39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47"/>
      <c r="J26" s="105"/>
      <c r="K26" s="148"/>
    </row>
    <row r="27" s="1" customFormat="1" ht="25.44" customHeight="1">
      <c r="B27" s="45"/>
      <c r="C27" s="46"/>
      <c r="D27" s="149" t="s">
        <v>42</v>
      </c>
      <c r="E27" s="46"/>
      <c r="F27" s="46"/>
      <c r="G27" s="46"/>
      <c r="H27" s="46"/>
      <c r="I27" s="139"/>
      <c r="J27" s="150">
        <f>ROUND(J86,0)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47"/>
      <c r="J28" s="105"/>
      <c r="K28" s="148"/>
    </row>
    <row r="29" s="1" customFormat="1" ht="14.4" customHeight="1">
      <c r="B29" s="45"/>
      <c r="C29" s="46"/>
      <c r="D29" s="46"/>
      <c r="E29" s="46"/>
      <c r="F29" s="51" t="s">
        <v>44</v>
      </c>
      <c r="G29" s="46"/>
      <c r="H29" s="46"/>
      <c r="I29" s="151" t="s">
        <v>43</v>
      </c>
      <c r="J29" s="51" t="s">
        <v>45</v>
      </c>
      <c r="K29" s="50"/>
    </row>
    <row r="30" s="1" customFormat="1" ht="14.4" customHeight="1">
      <c r="B30" s="45"/>
      <c r="C30" s="46"/>
      <c r="D30" s="54" t="s">
        <v>46</v>
      </c>
      <c r="E30" s="54" t="s">
        <v>47</v>
      </c>
      <c r="F30" s="152">
        <f>ROUND(SUM(BE86:BE189), 0)</f>
        <v>0</v>
      </c>
      <c r="G30" s="46"/>
      <c r="H30" s="46"/>
      <c r="I30" s="153">
        <v>0.20999999999999999</v>
      </c>
      <c r="J30" s="152">
        <f>ROUND(ROUND((SUM(BE86:BE189)), 0)*I30, 0)</f>
        <v>0</v>
      </c>
      <c r="K30" s="50"/>
    </row>
    <row r="31" s="1" customFormat="1" ht="14.4" customHeight="1">
      <c r="B31" s="45"/>
      <c r="C31" s="46"/>
      <c r="D31" s="46"/>
      <c r="E31" s="54" t="s">
        <v>48</v>
      </c>
      <c r="F31" s="152">
        <f>ROUND(SUM(BF86:BF189), 0)</f>
        <v>0</v>
      </c>
      <c r="G31" s="46"/>
      <c r="H31" s="46"/>
      <c r="I31" s="153">
        <v>0.14999999999999999</v>
      </c>
      <c r="J31" s="152">
        <f>ROUND(ROUND((SUM(BF86:BF189)), 0)*I31, 0)</f>
        <v>0</v>
      </c>
      <c r="K31" s="50"/>
    </row>
    <row r="32" hidden="1" s="1" customFormat="1" ht="14.4" customHeight="1">
      <c r="B32" s="45"/>
      <c r="C32" s="46"/>
      <c r="D32" s="46"/>
      <c r="E32" s="54" t="s">
        <v>49</v>
      </c>
      <c r="F32" s="152">
        <f>ROUND(SUM(BG86:BG189), 0)</f>
        <v>0</v>
      </c>
      <c r="G32" s="46"/>
      <c r="H32" s="46"/>
      <c r="I32" s="153">
        <v>0.20999999999999999</v>
      </c>
      <c r="J32" s="152">
        <v>0</v>
      </c>
      <c r="K32" s="50"/>
    </row>
    <row r="33" hidden="1" s="1" customFormat="1" ht="14.4" customHeight="1">
      <c r="B33" s="45"/>
      <c r="C33" s="46"/>
      <c r="D33" s="46"/>
      <c r="E33" s="54" t="s">
        <v>50</v>
      </c>
      <c r="F33" s="152">
        <f>ROUND(SUM(BH86:BH189), 0)</f>
        <v>0</v>
      </c>
      <c r="G33" s="46"/>
      <c r="H33" s="46"/>
      <c r="I33" s="153">
        <v>0.14999999999999999</v>
      </c>
      <c r="J33" s="152">
        <v>0</v>
      </c>
      <c r="K33" s="50"/>
    </row>
    <row r="34" hidden="1" s="1" customFormat="1" ht="14.4" customHeight="1">
      <c r="B34" s="45"/>
      <c r="C34" s="46"/>
      <c r="D34" s="46"/>
      <c r="E34" s="54" t="s">
        <v>51</v>
      </c>
      <c r="F34" s="152">
        <f>ROUND(SUM(BI86:BI189), 0)</f>
        <v>0</v>
      </c>
      <c r="G34" s="46"/>
      <c r="H34" s="46"/>
      <c r="I34" s="153">
        <v>0</v>
      </c>
      <c r="J34" s="152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39"/>
      <c r="J35" s="46"/>
      <c r="K35" s="50"/>
    </row>
    <row r="36" s="1" customFormat="1" ht="25.44" customHeight="1">
      <c r="B36" s="45"/>
      <c r="C36" s="154"/>
      <c r="D36" s="155" t="s">
        <v>52</v>
      </c>
      <c r="E36" s="97"/>
      <c r="F36" s="97"/>
      <c r="G36" s="156" t="s">
        <v>53</v>
      </c>
      <c r="H36" s="157" t="s">
        <v>54</v>
      </c>
      <c r="I36" s="158"/>
      <c r="J36" s="159">
        <f>SUM(J27:J34)</f>
        <v>0</v>
      </c>
      <c r="K36" s="160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1"/>
      <c r="J37" s="67"/>
      <c r="K37" s="68"/>
    </row>
    <row r="41" s="1" customFormat="1" ht="6.96" customHeight="1">
      <c r="B41" s="162"/>
      <c r="C41" s="163"/>
      <c r="D41" s="163"/>
      <c r="E41" s="163"/>
      <c r="F41" s="163"/>
      <c r="G41" s="163"/>
      <c r="H41" s="163"/>
      <c r="I41" s="164"/>
      <c r="J41" s="163"/>
      <c r="K41" s="165"/>
    </row>
    <row r="42" s="1" customFormat="1" ht="36.96" customHeight="1">
      <c r="B42" s="45"/>
      <c r="C42" s="29" t="s">
        <v>94</v>
      </c>
      <c r="D42" s="46"/>
      <c r="E42" s="46"/>
      <c r="F42" s="46"/>
      <c r="G42" s="46"/>
      <c r="H42" s="46"/>
      <c r="I42" s="139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39"/>
      <c r="J43" s="46"/>
      <c r="K43" s="50"/>
    </row>
    <row r="44" s="1" customFormat="1" ht="14.4" customHeight="1">
      <c r="B44" s="45"/>
      <c r="C44" s="39" t="s">
        <v>19</v>
      </c>
      <c r="D44" s="46"/>
      <c r="E44" s="46"/>
      <c r="F44" s="46"/>
      <c r="G44" s="46"/>
      <c r="H44" s="46"/>
      <c r="I44" s="139"/>
      <c r="J44" s="46"/>
      <c r="K44" s="50"/>
    </row>
    <row r="45" s="1" customFormat="1" ht="16.5" customHeight="1">
      <c r="B45" s="45"/>
      <c r="C45" s="46"/>
      <c r="D45" s="46"/>
      <c r="E45" s="138" t="str">
        <f>E7</f>
        <v>Rekonstrukce lesní cesty Dráchovská</v>
      </c>
      <c r="F45" s="39"/>
      <c r="G45" s="39"/>
      <c r="H45" s="39"/>
      <c r="I45" s="139"/>
      <c r="J45" s="46"/>
      <c r="K45" s="50"/>
    </row>
    <row r="46" s="1" customFormat="1" ht="14.4" customHeight="1">
      <c r="B46" s="45"/>
      <c r="C46" s="39" t="s">
        <v>92</v>
      </c>
      <c r="D46" s="46"/>
      <c r="E46" s="46"/>
      <c r="F46" s="46"/>
      <c r="G46" s="46"/>
      <c r="H46" s="46"/>
      <c r="I46" s="139"/>
      <c r="J46" s="46"/>
      <c r="K46" s="50"/>
    </row>
    <row r="47" s="1" customFormat="1" ht="17.25" customHeight="1">
      <c r="B47" s="45"/>
      <c r="C47" s="46"/>
      <c r="D47" s="46"/>
      <c r="E47" s="140" t="str">
        <f>E9</f>
        <v>101 - lesní cesta Dráchovská</v>
      </c>
      <c r="F47" s="46"/>
      <c r="G47" s="46"/>
      <c r="H47" s="46"/>
      <c r="I47" s="139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39"/>
      <c r="J48" s="46"/>
      <c r="K48" s="50"/>
    </row>
    <row r="49" s="1" customFormat="1" ht="18" customHeight="1">
      <c r="B49" s="45"/>
      <c r="C49" s="39" t="s">
        <v>25</v>
      </c>
      <c r="D49" s="46"/>
      <c r="E49" s="46"/>
      <c r="F49" s="34" t="str">
        <f>F12</f>
        <v>Dráchov</v>
      </c>
      <c r="G49" s="46"/>
      <c r="H49" s="46"/>
      <c r="I49" s="141" t="s">
        <v>27</v>
      </c>
      <c r="J49" s="142" t="str">
        <f>IF(J12="","",J12)</f>
        <v>18. 3. 2018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39"/>
      <c r="J50" s="46"/>
      <c r="K50" s="50"/>
    </row>
    <row r="51" s="1" customFormat="1">
      <c r="B51" s="45"/>
      <c r="C51" s="39" t="s">
        <v>29</v>
      </c>
      <c r="D51" s="46"/>
      <c r="E51" s="46"/>
      <c r="F51" s="34" t="str">
        <f>E15</f>
        <v>Jihočeské katolické lesy s.r.o. Kamenný Újezd</v>
      </c>
      <c r="G51" s="46"/>
      <c r="H51" s="46"/>
      <c r="I51" s="141" t="s">
        <v>37</v>
      </c>
      <c r="J51" s="43" t="str">
        <f>E21</f>
        <v xml:space="preserve"> </v>
      </c>
      <c r="K51" s="50"/>
    </row>
    <row r="52" s="1" customFormat="1" ht="14.4" customHeight="1">
      <c r="B52" s="45"/>
      <c r="C52" s="39" t="s">
        <v>35</v>
      </c>
      <c r="D52" s="46"/>
      <c r="E52" s="46"/>
      <c r="F52" s="34" t="str">
        <f>IF(E18="","",E18)</f>
        <v/>
      </c>
      <c r="G52" s="46"/>
      <c r="H52" s="46"/>
      <c r="I52" s="139"/>
      <c r="J52" s="166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39"/>
      <c r="J53" s="46"/>
      <c r="K53" s="50"/>
    </row>
    <row r="54" s="1" customFormat="1" ht="29.28" customHeight="1">
      <c r="B54" s="45"/>
      <c r="C54" s="167" t="s">
        <v>95</v>
      </c>
      <c r="D54" s="154"/>
      <c r="E54" s="154"/>
      <c r="F54" s="154"/>
      <c r="G54" s="154"/>
      <c r="H54" s="154"/>
      <c r="I54" s="168"/>
      <c r="J54" s="169" t="s">
        <v>96</v>
      </c>
      <c r="K54" s="170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39"/>
      <c r="J55" s="46"/>
      <c r="K55" s="50"/>
    </row>
    <row r="56" s="1" customFormat="1" ht="29.28" customHeight="1">
      <c r="B56" s="45"/>
      <c r="C56" s="171" t="s">
        <v>97</v>
      </c>
      <c r="D56" s="46"/>
      <c r="E56" s="46"/>
      <c r="F56" s="46"/>
      <c r="G56" s="46"/>
      <c r="H56" s="46"/>
      <c r="I56" s="139"/>
      <c r="J56" s="150">
        <f>J86</f>
        <v>0</v>
      </c>
      <c r="K56" s="50"/>
      <c r="AU56" s="23" t="s">
        <v>98</v>
      </c>
    </row>
    <row r="57" s="7" customFormat="1" ht="24.96" customHeight="1">
      <c r="B57" s="172"/>
      <c r="C57" s="173"/>
      <c r="D57" s="174" t="s">
        <v>99</v>
      </c>
      <c r="E57" s="175"/>
      <c r="F57" s="175"/>
      <c r="G57" s="175"/>
      <c r="H57" s="175"/>
      <c r="I57" s="176"/>
      <c r="J57" s="177">
        <f>J87</f>
        <v>0</v>
      </c>
      <c r="K57" s="178"/>
    </row>
    <row r="58" s="8" customFormat="1" ht="19.92" customHeight="1">
      <c r="B58" s="179"/>
      <c r="C58" s="180"/>
      <c r="D58" s="181" t="s">
        <v>100</v>
      </c>
      <c r="E58" s="182"/>
      <c r="F58" s="182"/>
      <c r="G58" s="182"/>
      <c r="H58" s="182"/>
      <c r="I58" s="183"/>
      <c r="J58" s="184">
        <f>J88</f>
        <v>0</v>
      </c>
      <c r="K58" s="185"/>
    </row>
    <row r="59" s="8" customFormat="1" ht="19.92" customHeight="1">
      <c r="B59" s="179"/>
      <c r="C59" s="180"/>
      <c r="D59" s="181" t="s">
        <v>101</v>
      </c>
      <c r="E59" s="182"/>
      <c r="F59" s="182"/>
      <c r="G59" s="182"/>
      <c r="H59" s="182"/>
      <c r="I59" s="183"/>
      <c r="J59" s="184">
        <f>J111</f>
        <v>0</v>
      </c>
      <c r="K59" s="185"/>
    </row>
    <row r="60" s="8" customFormat="1" ht="19.92" customHeight="1">
      <c r="B60" s="179"/>
      <c r="C60" s="180"/>
      <c r="D60" s="181" t="s">
        <v>102</v>
      </c>
      <c r="E60" s="182"/>
      <c r="F60" s="182"/>
      <c r="G60" s="182"/>
      <c r="H60" s="182"/>
      <c r="I60" s="183"/>
      <c r="J60" s="184">
        <f>J124</f>
        <v>0</v>
      </c>
      <c r="K60" s="185"/>
    </row>
    <row r="61" s="8" customFormat="1" ht="19.92" customHeight="1">
      <c r="B61" s="179"/>
      <c r="C61" s="180"/>
      <c r="D61" s="181" t="s">
        <v>103</v>
      </c>
      <c r="E61" s="182"/>
      <c r="F61" s="182"/>
      <c r="G61" s="182"/>
      <c r="H61" s="182"/>
      <c r="I61" s="183"/>
      <c r="J61" s="184">
        <f>J139</f>
        <v>0</v>
      </c>
      <c r="K61" s="185"/>
    </row>
    <row r="62" s="8" customFormat="1" ht="19.92" customHeight="1">
      <c r="B62" s="179"/>
      <c r="C62" s="180"/>
      <c r="D62" s="181" t="s">
        <v>104</v>
      </c>
      <c r="E62" s="182"/>
      <c r="F62" s="182"/>
      <c r="G62" s="182"/>
      <c r="H62" s="182"/>
      <c r="I62" s="183"/>
      <c r="J62" s="184">
        <f>J179</f>
        <v>0</v>
      </c>
      <c r="K62" s="185"/>
    </row>
    <row r="63" s="8" customFormat="1" ht="19.92" customHeight="1">
      <c r="B63" s="179"/>
      <c r="C63" s="180"/>
      <c r="D63" s="181" t="s">
        <v>105</v>
      </c>
      <c r="E63" s="182"/>
      <c r="F63" s="182"/>
      <c r="G63" s="182"/>
      <c r="H63" s="182"/>
      <c r="I63" s="183"/>
      <c r="J63" s="184">
        <f>J181</f>
        <v>0</v>
      </c>
      <c r="K63" s="185"/>
    </row>
    <row r="64" s="7" customFormat="1" ht="24.96" customHeight="1">
      <c r="B64" s="172"/>
      <c r="C64" s="173"/>
      <c r="D64" s="174" t="s">
        <v>106</v>
      </c>
      <c r="E64" s="175"/>
      <c r="F64" s="175"/>
      <c r="G64" s="175"/>
      <c r="H64" s="175"/>
      <c r="I64" s="176"/>
      <c r="J64" s="177">
        <f>J183</f>
        <v>0</v>
      </c>
      <c r="K64" s="178"/>
    </row>
    <row r="65" s="8" customFormat="1" ht="19.92" customHeight="1">
      <c r="B65" s="179"/>
      <c r="C65" s="180"/>
      <c r="D65" s="181" t="s">
        <v>107</v>
      </c>
      <c r="E65" s="182"/>
      <c r="F65" s="182"/>
      <c r="G65" s="182"/>
      <c r="H65" s="182"/>
      <c r="I65" s="183"/>
      <c r="J65" s="184">
        <f>J184</f>
        <v>0</v>
      </c>
      <c r="K65" s="185"/>
    </row>
    <row r="66" s="8" customFormat="1" ht="19.92" customHeight="1">
      <c r="B66" s="179"/>
      <c r="C66" s="180"/>
      <c r="D66" s="181" t="s">
        <v>108</v>
      </c>
      <c r="E66" s="182"/>
      <c r="F66" s="182"/>
      <c r="G66" s="182"/>
      <c r="H66" s="182"/>
      <c r="I66" s="183"/>
      <c r="J66" s="184">
        <f>J187</f>
        <v>0</v>
      </c>
      <c r="K66" s="185"/>
    </row>
    <row r="67" s="1" customFormat="1" ht="21.84" customHeight="1">
      <c r="B67" s="45"/>
      <c r="C67" s="46"/>
      <c r="D67" s="46"/>
      <c r="E67" s="46"/>
      <c r="F67" s="46"/>
      <c r="G67" s="46"/>
      <c r="H67" s="46"/>
      <c r="I67" s="139"/>
      <c r="J67" s="46"/>
      <c r="K67" s="50"/>
    </row>
    <row r="68" s="1" customFormat="1" ht="6.96" customHeight="1">
      <c r="B68" s="66"/>
      <c r="C68" s="67"/>
      <c r="D68" s="67"/>
      <c r="E68" s="67"/>
      <c r="F68" s="67"/>
      <c r="G68" s="67"/>
      <c r="H68" s="67"/>
      <c r="I68" s="161"/>
      <c r="J68" s="67"/>
      <c r="K68" s="68"/>
    </row>
    <row r="72" s="1" customFormat="1" ht="6.96" customHeight="1">
      <c r="B72" s="69"/>
      <c r="C72" s="70"/>
      <c r="D72" s="70"/>
      <c r="E72" s="70"/>
      <c r="F72" s="70"/>
      <c r="G72" s="70"/>
      <c r="H72" s="70"/>
      <c r="I72" s="164"/>
      <c r="J72" s="70"/>
      <c r="K72" s="70"/>
      <c r="L72" s="71"/>
    </row>
    <row r="73" s="1" customFormat="1" ht="36.96" customHeight="1">
      <c r="B73" s="45"/>
      <c r="C73" s="72" t="s">
        <v>109</v>
      </c>
      <c r="D73" s="73"/>
      <c r="E73" s="73"/>
      <c r="F73" s="73"/>
      <c r="G73" s="73"/>
      <c r="H73" s="73"/>
      <c r="I73" s="186"/>
      <c r="J73" s="73"/>
      <c r="K73" s="73"/>
      <c r="L73" s="71"/>
    </row>
    <row r="74" s="1" customFormat="1" ht="6.96" customHeight="1">
      <c r="B74" s="45"/>
      <c r="C74" s="73"/>
      <c r="D74" s="73"/>
      <c r="E74" s="73"/>
      <c r="F74" s="73"/>
      <c r="G74" s="73"/>
      <c r="H74" s="73"/>
      <c r="I74" s="186"/>
      <c r="J74" s="73"/>
      <c r="K74" s="73"/>
      <c r="L74" s="71"/>
    </row>
    <row r="75" s="1" customFormat="1" ht="14.4" customHeight="1">
      <c r="B75" s="45"/>
      <c r="C75" s="75" t="s">
        <v>19</v>
      </c>
      <c r="D75" s="73"/>
      <c r="E75" s="73"/>
      <c r="F75" s="73"/>
      <c r="G75" s="73"/>
      <c r="H75" s="73"/>
      <c r="I75" s="186"/>
      <c r="J75" s="73"/>
      <c r="K75" s="73"/>
      <c r="L75" s="71"/>
    </row>
    <row r="76" s="1" customFormat="1" ht="16.5" customHeight="1">
      <c r="B76" s="45"/>
      <c r="C76" s="73"/>
      <c r="D76" s="73"/>
      <c r="E76" s="187" t="str">
        <f>E7</f>
        <v>Rekonstrukce lesní cesty Dráchovská</v>
      </c>
      <c r="F76" s="75"/>
      <c r="G76" s="75"/>
      <c r="H76" s="75"/>
      <c r="I76" s="186"/>
      <c r="J76" s="73"/>
      <c r="K76" s="73"/>
      <c r="L76" s="71"/>
    </row>
    <row r="77" s="1" customFormat="1" ht="14.4" customHeight="1">
      <c r="B77" s="45"/>
      <c r="C77" s="75" t="s">
        <v>92</v>
      </c>
      <c r="D77" s="73"/>
      <c r="E77" s="73"/>
      <c r="F77" s="73"/>
      <c r="G77" s="73"/>
      <c r="H77" s="73"/>
      <c r="I77" s="186"/>
      <c r="J77" s="73"/>
      <c r="K77" s="73"/>
      <c r="L77" s="71"/>
    </row>
    <row r="78" s="1" customFormat="1" ht="17.25" customHeight="1">
      <c r="B78" s="45"/>
      <c r="C78" s="73"/>
      <c r="D78" s="73"/>
      <c r="E78" s="81" t="str">
        <f>E9</f>
        <v>101 - lesní cesta Dráchovská</v>
      </c>
      <c r="F78" s="73"/>
      <c r="G78" s="73"/>
      <c r="H78" s="73"/>
      <c r="I78" s="186"/>
      <c r="J78" s="73"/>
      <c r="K78" s="73"/>
      <c r="L78" s="71"/>
    </row>
    <row r="79" s="1" customFormat="1" ht="6.96" customHeight="1">
      <c r="B79" s="45"/>
      <c r="C79" s="73"/>
      <c r="D79" s="73"/>
      <c r="E79" s="73"/>
      <c r="F79" s="73"/>
      <c r="G79" s="73"/>
      <c r="H79" s="73"/>
      <c r="I79" s="186"/>
      <c r="J79" s="73"/>
      <c r="K79" s="73"/>
      <c r="L79" s="71"/>
    </row>
    <row r="80" s="1" customFormat="1" ht="18" customHeight="1">
      <c r="B80" s="45"/>
      <c r="C80" s="75" t="s">
        <v>25</v>
      </c>
      <c r="D80" s="73"/>
      <c r="E80" s="73"/>
      <c r="F80" s="188" t="str">
        <f>F12</f>
        <v>Dráchov</v>
      </c>
      <c r="G80" s="73"/>
      <c r="H80" s="73"/>
      <c r="I80" s="189" t="s">
        <v>27</v>
      </c>
      <c r="J80" s="84" t="str">
        <f>IF(J12="","",J12)</f>
        <v>18. 3. 2018</v>
      </c>
      <c r="K80" s="73"/>
      <c r="L80" s="71"/>
    </row>
    <row r="81" s="1" customFormat="1" ht="6.96" customHeight="1">
      <c r="B81" s="45"/>
      <c r="C81" s="73"/>
      <c r="D81" s="73"/>
      <c r="E81" s="73"/>
      <c r="F81" s="73"/>
      <c r="G81" s="73"/>
      <c r="H81" s="73"/>
      <c r="I81" s="186"/>
      <c r="J81" s="73"/>
      <c r="K81" s="73"/>
      <c r="L81" s="71"/>
    </row>
    <row r="82" s="1" customFormat="1">
      <c r="B82" s="45"/>
      <c r="C82" s="75" t="s">
        <v>29</v>
      </c>
      <c r="D82" s="73"/>
      <c r="E82" s="73"/>
      <c r="F82" s="188" t="str">
        <f>E15</f>
        <v>Jihočeské katolické lesy s.r.o. Kamenný Újezd</v>
      </c>
      <c r="G82" s="73"/>
      <c r="H82" s="73"/>
      <c r="I82" s="189" t="s">
        <v>37</v>
      </c>
      <c r="J82" s="188" t="str">
        <f>E21</f>
        <v xml:space="preserve"> </v>
      </c>
      <c r="K82" s="73"/>
      <c r="L82" s="71"/>
    </row>
    <row r="83" s="1" customFormat="1" ht="14.4" customHeight="1">
      <c r="B83" s="45"/>
      <c r="C83" s="75" t="s">
        <v>35</v>
      </c>
      <c r="D83" s="73"/>
      <c r="E83" s="73"/>
      <c r="F83" s="188" t="str">
        <f>IF(E18="","",E18)</f>
        <v/>
      </c>
      <c r="G83" s="73"/>
      <c r="H83" s="73"/>
      <c r="I83" s="186"/>
      <c r="J83" s="73"/>
      <c r="K83" s="73"/>
      <c r="L83" s="71"/>
    </row>
    <row r="84" s="1" customFormat="1" ht="10.32" customHeight="1">
      <c r="B84" s="45"/>
      <c r="C84" s="73"/>
      <c r="D84" s="73"/>
      <c r="E84" s="73"/>
      <c r="F84" s="73"/>
      <c r="G84" s="73"/>
      <c r="H84" s="73"/>
      <c r="I84" s="186"/>
      <c r="J84" s="73"/>
      <c r="K84" s="73"/>
      <c r="L84" s="71"/>
    </row>
    <row r="85" s="9" customFormat="1" ht="29.28" customHeight="1">
      <c r="B85" s="190"/>
      <c r="C85" s="191" t="s">
        <v>110</v>
      </c>
      <c r="D85" s="192" t="s">
        <v>61</v>
      </c>
      <c r="E85" s="192" t="s">
        <v>57</v>
      </c>
      <c r="F85" s="192" t="s">
        <v>111</v>
      </c>
      <c r="G85" s="192" t="s">
        <v>112</v>
      </c>
      <c r="H85" s="192" t="s">
        <v>113</v>
      </c>
      <c r="I85" s="193" t="s">
        <v>114</v>
      </c>
      <c r="J85" s="192" t="s">
        <v>96</v>
      </c>
      <c r="K85" s="194" t="s">
        <v>115</v>
      </c>
      <c r="L85" s="195"/>
      <c r="M85" s="101" t="s">
        <v>116</v>
      </c>
      <c r="N85" s="102" t="s">
        <v>46</v>
      </c>
      <c r="O85" s="102" t="s">
        <v>117</v>
      </c>
      <c r="P85" s="102" t="s">
        <v>118</v>
      </c>
      <c r="Q85" s="102" t="s">
        <v>119</v>
      </c>
      <c r="R85" s="102" t="s">
        <v>120</v>
      </c>
      <c r="S85" s="102" t="s">
        <v>121</v>
      </c>
      <c r="T85" s="103" t="s">
        <v>122</v>
      </c>
    </row>
    <row r="86" s="1" customFormat="1" ht="29.28" customHeight="1">
      <c r="B86" s="45"/>
      <c r="C86" s="107" t="s">
        <v>97</v>
      </c>
      <c r="D86" s="73"/>
      <c r="E86" s="73"/>
      <c r="F86" s="73"/>
      <c r="G86" s="73"/>
      <c r="H86" s="73"/>
      <c r="I86" s="186"/>
      <c r="J86" s="196">
        <f>BK86</f>
        <v>0</v>
      </c>
      <c r="K86" s="73"/>
      <c r="L86" s="71"/>
      <c r="M86" s="104"/>
      <c r="N86" s="105"/>
      <c r="O86" s="105"/>
      <c r="P86" s="197">
        <f>P87+P183</f>
        <v>0</v>
      </c>
      <c r="Q86" s="105"/>
      <c r="R86" s="197">
        <f>R87+R183</f>
        <v>629.57001639999999</v>
      </c>
      <c r="S86" s="105"/>
      <c r="T86" s="198">
        <f>T87+T183</f>
        <v>31.612500000000001</v>
      </c>
      <c r="AT86" s="23" t="s">
        <v>75</v>
      </c>
      <c r="AU86" s="23" t="s">
        <v>98</v>
      </c>
      <c r="BK86" s="199">
        <f>BK87+BK183</f>
        <v>0</v>
      </c>
    </row>
    <row r="87" s="10" customFormat="1" ht="37.44" customHeight="1">
      <c r="B87" s="200"/>
      <c r="C87" s="201"/>
      <c r="D87" s="202" t="s">
        <v>75</v>
      </c>
      <c r="E87" s="203" t="s">
        <v>123</v>
      </c>
      <c r="F87" s="203" t="s">
        <v>124</v>
      </c>
      <c r="G87" s="201"/>
      <c r="H87" s="201"/>
      <c r="I87" s="204"/>
      <c r="J87" s="205">
        <f>BK87</f>
        <v>0</v>
      </c>
      <c r="K87" s="201"/>
      <c r="L87" s="206"/>
      <c r="M87" s="207"/>
      <c r="N87" s="208"/>
      <c r="O87" s="208"/>
      <c r="P87" s="209">
        <f>P88+P111+P124+P139+P179+P181</f>
        <v>0</v>
      </c>
      <c r="Q87" s="208"/>
      <c r="R87" s="209">
        <f>R88+R111+R124+R139+R179+R181</f>
        <v>629.57001639999999</v>
      </c>
      <c r="S87" s="208"/>
      <c r="T87" s="210">
        <f>T88+T111+T124+T139+T179+T181</f>
        <v>31.612500000000001</v>
      </c>
      <c r="AR87" s="211" t="s">
        <v>40</v>
      </c>
      <c r="AT87" s="212" t="s">
        <v>75</v>
      </c>
      <c r="AU87" s="212" t="s">
        <v>76</v>
      </c>
      <c r="AY87" s="211" t="s">
        <v>125</v>
      </c>
      <c r="BK87" s="213">
        <f>BK88+BK111+BK124+BK139+BK179+BK181</f>
        <v>0</v>
      </c>
    </row>
    <row r="88" s="10" customFormat="1" ht="19.92" customHeight="1">
      <c r="B88" s="200"/>
      <c r="C88" s="201"/>
      <c r="D88" s="202" t="s">
        <v>75</v>
      </c>
      <c r="E88" s="214" t="s">
        <v>40</v>
      </c>
      <c r="F88" s="214" t="s">
        <v>126</v>
      </c>
      <c r="G88" s="201"/>
      <c r="H88" s="201"/>
      <c r="I88" s="204"/>
      <c r="J88" s="215">
        <f>BK88</f>
        <v>0</v>
      </c>
      <c r="K88" s="201"/>
      <c r="L88" s="206"/>
      <c r="M88" s="207"/>
      <c r="N88" s="208"/>
      <c r="O88" s="208"/>
      <c r="P88" s="209">
        <f>SUM(P89:P110)</f>
        <v>0</v>
      </c>
      <c r="Q88" s="208"/>
      <c r="R88" s="209">
        <f>SUM(R89:R110)</f>
        <v>0</v>
      </c>
      <c r="S88" s="208"/>
      <c r="T88" s="210">
        <f>SUM(T89:T110)</f>
        <v>0</v>
      </c>
      <c r="AR88" s="211" t="s">
        <v>40</v>
      </c>
      <c r="AT88" s="212" t="s">
        <v>75</v>
      </c>
      <c r="AU88" s="212" t="s">
        <v>40</v>
      </c>
      <c r="AY88" s="211" t="s">
        <v>125</v>
      </c>
      <c r="BK88" s="213">
        <f>SUM(BK89:BK110)</f>
        <v>0</v>
      </c>
    </row>
    <row r="89" s="1" customFormat="1" ht="38.25" customHeight="1">
      <c r="B89" s="45"/>
      <c r="C89" s="216" t="s">
        <v>40</v>
      </c>
      <c r="D89" s="216" t="s">
        <v>127</v>
      </c>
      <c r="E89" s="217" t="s">
        <v>128</v>
      </c>
      <c r="F89" s="218" t="s">
        <v>129</v>
      </c>
      <c r="G89" s="219" t="s">
        <v>130</v>
      </c>
      <c r="H89" s="220">
        <v>604.79999999999995</v>
      </c>
      <c r="I89" s="221"/>
      <c r="J89" s="222">
        <f>ROUND(I89*H89,1)</f>
        <v>0</v>
      </c>
      <c r="K89" s="218" t="s">
        <v>131</v>
      </c>
      <c r="L89" s="71"/>
      <c r="M89" s="223" t="s">
        <v>24</v>
      </c>
      <c r="N89" s="224" t="s">
        <v>47</v>
      </c>
      <c r="O89" s="46"/>
      <c r="P89" s="225">
        <f>O89*H89</f>
        <v>0</v>
      </c>
      <c r="Q89" s="225">
        <v>0</v>
      </c>
      <c r="R89" s="225">
        <f>Q89*H89</f>
        <v>0</v>
      </c>
      <c r="S89" s="225">
        <v>0</v>
      </c>
      <c r="T89" s="226">
        <f>S89*H89</f>
        <v>0</v>
      </c>
      <c r="AR89" s="23" t="s">
        <v>132</v>
      </c>
      <c r="AT89" s="23" t="s">
        <v>127</v>
      </c>
      <c r="AU89" s="23" t="s">
        <v>85</v>
      </c>
      <c r="AY89" s="23" t="s">
        <v>125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3" t="s">
        <v>40</v>
      </c>
      <c r="BK89" s="227">
        <f>ROUND(I89*H89,1)</f>
        <v>0</v>
      </c>
      <c r="BL89" s="23" t="s">
        <v>132</v>
      </c>
      <c r="BM89" s="23" t="s">
        <v>133</v>
      </c>
    </row>
    <row r="90" s="11" customFormat="1">
      <c r="B90" s="228"/>
      <c r="C90" s="229"/>
      <c r="D90" s="230" t="s">
        <v>134</v>
      </c>
      <c r="E90" s="231" t="s">
        <v>24</v>
      </c>
      <c r="F90" s="232" t="s">
        <v>135</v>
      </c>
      <c r="G90" s="229"/>
      <c r="H90" s="233">
        <v>604.79999999999995</v>
      </c>
      <c r="I90" s="234"/>
      <c r="J90" s="229"/>
      <c r="K90" s="229"/>
      <c r="L90" s="235"/>
      <c r="M90" s="236"/>
      <c r="N90" s="237"/>
      <c r="O90" s="237"/>
      <c r="P90" s="237"/>
      <c r="Q90" s="237"/>
      <c r="R90" s="237"/>
      <c r="S90" s="237"/>
      <c r="T90" s="238"/>
      <c r="AT90" s="239" t="s">
        <v>134</v>
      </c>
      <c r="AU90" s="239" t="s">
        <v>85</v>
      </c>
      <c r="AV90" s="11" t="s">
        <v>85</v>
      </c>
      <c r="AW90" s="11" t="s">
        <v>39</v>
      </c>
      <c r="AX90" s="11" t="s">
        <v>40</v>
      </c>
      <c r="AY90" s="239" t="s">
        <v>125</v>
      </c>
    </row>
    <row r="91" s="1" customFormat="1" ht="25.5" customHeight="1">
      <c r="B91" s="45"/>
      <c r="C91" s="216" t="s">
        <v>136</v>
      </c>
      <c r="D91" s="216" t="s">
        <v>127</v>
      </c>
      <c r="E91" s="217" t="s">
        <v>137</v>
      </c>
      <c r="F91" s="218" t="s">
        <v>138</v>
      </c>
      <c r="G91" s="219" t="s">
        <v>130</v>
      </c>
      <c r="H91" s="220">
        <v>13.880000000000001</v>
      </c>
      <c r="I91" s="221"/>
      <c r="J91" s="222">
        <f>ROUND(I91*H91,1)</f>
        <v>0</v>
      </c>
      <c r="K91" s="218" t="s">
        <v>131</v>
      </c>
      <c r="L91" s="71"/>
      <c r="M91" s="223" t="s">
        <v>24</v>
      </c>
      <c r="N91" s="224" t="s">
        <v>47</v>
      </c>
      <c r="O91" s="46"/>
      <c r="P91" s="225">
        <f>O91*H91</f>
        <v>0</v>
      </c>
      <c r="Q91" s="225">
        <v>0</v>
      </c>
      <c r="R91" s="225">
        <f>Q91*H91</f>
        <v>0</v>
      </c>
      <c r="S91" s="225">
        <v>0</v>
      </c>
      <c r="T91" s="226">
        <f>S91*H91</f>
        <v>0</v>
      </c>
      <c r="AR91" s="23" t="s">
        <v>132</v>
      </c>
      <c r="AT91" s="23" t="s">
        <v>127</v>
      </c>
      <c r="AU91" s="23" t="s">
        <v>85</v>
      </c>
      <c r="AY91" s="23" t="s">
        <v>125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23" t="s">
        <v>40</v>
      </c>
      <c r="BK91" s="227">
        <f>ROUND(I91*H91,1)</f>
        <v>0</v>
      </c>
      <c r="BL91" s="23" t="s">
        <v>132</v>
      </c>
      <c r="BM91" s="23" t="s">
        <v>139</v>
      </c>
    </row>
    <row r="92" s="11" customFormat="1">
      <c r="B92" s="228"/>
      <c r="C92" s="229"/>
      <c r="D92" s="230" t="s">
        <v>134</v>
      </c>
      <c r="E92" s="231" t="s">
        <v>24</v>
      </c>
      <c r="F92" s="232" t="s">
        <v>140</v>
      </c>
      <c r="G92" s="229"/>
      <c r="H92" s="233">
        <v>2.8799999999999999</v>
      </c>
      <c r="I92" s="234"/>
      <c r="J92" s="229"/>
      <c r="K92" s="229"/>
      <c r="L92" s="235"/>
      <c r="M92" s="236"/>
      <c r="N92" s="237"/>
      <c r="O92" s="237"/>
      <c r="P92" s="237"/>
      <c r="Q92" s="237"/>
      <c r="R92" s="237"/>
      <c r="S92" s="237"/>
      <c r="T92" s="238"/>
      <c r="AT92" s="239" t="s">
        <v>134</v>
      </c>
      <c r="AU92" s="239" t="s">
        <v>85</v>
      </c>
      <c r="AV92" s="11" t="s">
        <v>85</v>
      </c>
      <c r="AW92" s="11" t="s">
        <v>39</v>
      </c>
      <c r="AX92" s="11" t="s">
        <v>76</v>
      </c>
      <c r="AY92" s="239" t="s">
        <v>125</v>
      </c>
    </row>
    <row r="93" s="11" customFormat="1">
      <c r="B93" s="228"/>
      <c r="C93" s="229"/>
      <c r="D93" s="230" t="s">
        <v>134</v>
      </c>
      <c r="E93" s="231" t="s">
        <v>24</v>
      </c>
      <c r="F93" s="232" t="s">
        <v>141</v>
      </c>
      <c r="G93" s="229"/>
      <c r="H93" s="233">
        <v>11</v>
      </c>
      <c r="I93" s="234"/>
      <c r="J93" s="229"/>
      <c r="K93" s="229"/>
      <c r="L93" s="235"/>
      <c r="M93" s="236"/>
      <c r="N93" s="237"/>
      <c r="O93" s="237"/>
      <c r="P93" s="237"/>
      <c r="Q93" s="237"/>
      <c r="R93" s="237"/>
      <c r="S93" s="237"/>
      <c r="T93" s="238"/>
      <c r="AT93" s="239" t="s">
        <v>134</v>
      </c>
      <c r="AU93" s="239" t="s">
        <v>85</v>
      </c>
      <c r="AV93" s="11" t="s">
        <v>85</v>
      </c>
      <c r="AW93" s="11" t="s">
        <v>39</v>
      </c>
      <c r="AX93" s="11" t="s">
        <v>76</v>
      </c>
      <c r="AY93" s="239" t="s">
        <v>125</v>
      </c>
    </row>
    <row r="94" s="12" customFormat="1">
      <c r="B94" s="240"/>
      <c r="C94" s="241"/>
      <c r="D94" s="230" t="s">
        <v>134</v>
      </c>
      <c r="E94" s="242" t="s">
        <v>24</v>
      </c>
      <c r="F94" s="243" t="s">
        <v>142</v>
      </c>
      <c r="G94" s="241"/>
      <c r="H94" s="244">
        <v>13.880000000000001</v>
      </c>
      <c r="I94" s="245"/>
      <c r="J94" s="241"/>
      <c r="K94" s="241"/>
      <c r="L94" s="246"/>
      <c r="M94" s="247"/>
      <c r="N94" s="248"/>
      <c r="O94" s="248"/>
      <c r="P94" s="248"/>
      <c r="Q94" s="248"/>
      <c r="R94" s="248"/>
      <c r="S94" s="248"/>
      <c r="T94" s="249"/>
      <c r="AT94" s="250" t="s">
        <v>134</v>
      </c>
      <c r="AU94" s="250" t="s">
        <v>85</v>
      </c>
      <c r="AV94" s="12" t="s">
        <v>132</v>
      </c>
      <c r="AW94" s="12" t="s">
        <v>39</v>
      </c>
      <c r="AX94" s="12" t="s">
        <v>40</v>
      </c>
      <c r="AY94" s="250" t="s">
        <v>125</v>
      </c>
    </row>
    <row r="95" s="1" customFormat="1" ht="25.5" customHeight="1">
      <c r="B95" s="45"/>
      <c r="C95" s="216" t="s">
        <v>132</v>
      </c>
      <c r="D95" s="216" t="s">
        <v>127</v>
      </c>
      <c r="E95" s="217" t="s">
        <v>143</v>
      </c>
      <c r="F95" s="218" t="s">
        <v>144</v>
      </c>
      <c r="G95" s="219" t="s">
        <v>130</v>
      </c>
      <c r="H95" s="220">
        <v>77.739999999999995</v>
      </c>
      <c r="I95" s="221"/>
      <c r="J95" s="222">
        <f>ROUND(I95*H95,1)</f>
        <v>0</v>
      </c>
      <c r="K95" s="218" t="s">
        <v>131</v>
      </c>
      <c r="L95" s="71"/>
      <c r="M95" s="223" t="s">
        <v>24</v>
      </c>
      <c r="N95" s="224" t="s">
        <v>47</v>
      </c>
      <c r="O95" s="46"/>
      <c r="P95" s="225">
        <f>O95*H95</f>
        <v>0</v>
      </c>
      <c r="Q95" s="225">
        <v>0</v>
      </c>
      <c r="R95" s="225">
        <f>Q95*H95</f>
        <v>0</v>
      </c>
      <c r="S95" s="225">
        <v>0</v>
      </c>
      <c r="T95" s="226">
        <f>S95*H95</f>
        <v>0</v>
      </c>
      <c r="AR95" s="23" t="s">
        <v>132</v>
      </c>
      <c r="AT95" s="23" t="s">
        <v>127</v>
      </c>
      <c r="AU95" s="23" t="s">
        <v>85</v>
      </c>
      <c r="AY95" s="23" t="s">
        <v>125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3" t="s">
        <v>40</v>
      </c>
      <c r="BK95" s="227">
        <f>ROUND(I95*H95,1)</f>
        <v>0</v>
      </c>
      <c r="BL95" s="23" t="s">
        <v>132</v>
      </c>
      <c r="BM95" s="23" t="s">
        <v>145</v>
      </c>
    </row>
    <row r="96" s="11" customFormat="1">
      <c r="B96" s="228"/>
      <c r="C96" s="229"/>
      <c r="D96" s="230" t="s">
        <v>134</v>
      </c>
      <c r="E96" s="231" t="s">
        <v>24</v>
      </c>
      <c r="F96" s="232" t="s">
        <v>146</v>
      </c>
      <c r="G96" s="229"/>
      <c r="H96" s="233">
        <v>20.579999999999998</v>
      </c>
      <c r="I96" s="234"/>
      <c r="J96" s="229"/>
      <c r="K96" s="229"/>
      <c r="L96" s="235"/>
      <c r="M96" s="236"/>
      <c r="N96" s="237"/>
      <c r="O96" s="237"/>
      <c r="P96" s="237"/>
      <c r="Q96" s="237"/>
      <c r="R96" s="237"/>
      <c r="S96" s="237"/>
      <c r="T96" s="238"/>
      <c r="AT96" s="239" t="s">
        <v>134</v>
      </c>
      <c r="AU96" s="239" t="s">
        <v>85</v>
      </c>
      <c r="AV96" s="11" t="s">
        <v>85</v>
      </c>
      <c r="AW96" s="11" t="s">
        <v>39</v>
      </c>
      <c r="AX96" s="11" t="s">
        <v>76</v>
      </c>
      <c r="AY96" s="239" t="s">
        <v>125</v>
      </c>
    </row>
    <row r="97" s="11" customFormat="1">
      <c r="B97" s="228"/>
      <c r="C97" s="229"/>
      <c r="D97" s="230" t="s">
        <v>134</v>
      </c>
      <c r="E97" s="231" t="s">
        <v>24</v>
      </c>
      <c r="F97" s="232" t="s">
        <v>147</v>
      </c>
      <c r="G97" s="229"/>
      <c r="H97" s="233">
        <v>26.98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AT97" s="239" t="s">
        <v>134</v>
      </c>
      <c r="AU97" s="239" t="s">
        <v>85</v>
      </c>
      <c r="AV97" s="11" t="s">
        <v>85</v>
      </c>
      <c r="AW97" s="11" t="s">
        <v>39</v>
      </c>
      <c r="AX97" s="11" t="s">
        <v>76</v>
      </c>
      <c r="AY97" s="239" t="s">
        <v>125</v>
      </c>
    </row>
    <row r="98" s="11" customFormat="1">
      <c r="B98" s="228"/>
      <c r="C98" s="229"/>
      <c r="D98" s="230" t="s">
        <v>134</v>
      </c>
      <c r="E98" s="231" t="s">
        <v>24</v>
      </c>
      <c r="F98" s="232" t="s">
        <v>148</v>
      </c>
      <c r="G98" s="229"/>
      <c r="H98" s="233">
        <v>30.18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134</v>
      </c>
      <c r="AU98" s="239" t="s">
        <v>85</v>
      </c>
      <c r="AV98" s="11" t="s">
        <v>85</v>
      </c>
      <c r="AW98" s="11" t="s">
        <v>39</v>
      </c>
      <c r="AX98" s="11" t="s">
        <v>76</v>
      </c>
      <c r="AY98" s="239" t="s">
        <v>125</v>
      </c>
    </row>
    <row r="99" s="12" customFormat="1">
      <c r="B99" s="240"/>
      <c r="C99" s="241"/>
      <c r="D99" s="230" t="s">
        <v>134</v>
      </c>
      <c r="E99" s="242" t="s">
        <v>24</v>
      </c>
      <c r="F99" s="243" t="s">
        <v>142</v>
      </c>
      <c r="G99" s="241"/>
      <c r="H99" s="244">
        <v>77.739999999999995</v>
      </c>
      <c r="I99" s="245"/>
      <c r="J99" s="241"/>
      <c r="K99" s="241"/>
      <c r="L99" s="246"/>
      <c r="M99" s="247"/>
      <c r="N99" s="248"/>
      <c r="O99" s="248"/>
      <c r="P99" s="248"/>
      <c r="Q99" s="248"/>
      <c r="R99" s="248"/>
      <c r="S99" s="248"/>
      <c r="T99" s="249"/>
      <c r="AT99" s="250" t="s">
        <v>134</v>
      </c>
      <c r="AU99" s="250" t="s">
        <v>85</v>
      </c>
      <c r="AV99" s="12" t="s">
        <v>132</v>
      </c>
      <c r="AW99" s="12" t="s">
        <v>39</v>
      </c>
      <c r="AX99" s="12" t="s">
        <v>40</v>
      </c>
      <c r="AY99" s="250" t="s">
        <v>125</v>
      </c>
    </row>
    <row r="100" s="1" customFormat="1" ht="25.5" customHeight="1">
      <c r="B100" s="45"/>
      <c r="C100" s="216" t="s">
        <v>149</v>
      </c>
      <c r="D100" s="216" t="s">
        <v>127</v>
      </c>
      <c r="E100" s="217" t="s">
        <v>150</v>
      </c>
      <c r="F100" s="218" t="s">
        <v>151</v>
      </c>
      <c r="G100" s="219" t="s">
        <v>130</v>
      </c>
      <c r="H100" s="220">
        <v>61.859999999999999</v>
      </c>
      <c r="I100" s="221"/>
      <c r="J100" s="222">
        <f>ROUND(I100*H100,1)</f>
        <v>0</v>
      </c>
      <c r="K100" s="218" t="s">
        <v>131</v>
      </c>
      <c r="L100" s="71"/>
      <c r="M100" s="223" t="s">
        <v>24</v>
      </c>
      <c r="N100" s="224" t="s">
        <v>47</v>
      </c>
      <c r="O100" s="46"/>
      <c r="P100" s="225">
        <f>O100*H100</f>
        <v>0</v>
      </c>
      <c r="Q100" s="225">
        <v>0</v>
      </c>
      <c r="R100" s="225">
        <f>Q100*H100</f>
        <v>0</v>
      </c>
      <c r="S100" s="225">
        <v>0</v>
      </c>
      <c r="T100" s="226">
        <f>S100*H100</f>
        <v>0</v>
      </c>
      <c r="AR100" s="23" t="s">
        <v>132</v>
      </c>
      <c r="AT100" s="23" t="s">
        <v>127</v>
      </c>
      <c r="AU100" s="23" t="s">
        <v>85</v>
      </c>
      <c r="AY100" s="23" t="s">
        <v>125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3" t="s">
        <v>40</v>
      </c>
      <c r="BK100" s="227">
        <f>ROUND(I100*H100,1)</f>
        <v>0</v>
      </c>
      <c r="BL100" s="23" t="s">
        <v>132</v>
      </c>
      <c r="BM100" s="23" t="s">
        <v>152</v>
      </c>
    </row>
    <row r="101" s="11" customFormat="1">
      <c r="B101" s="228"/>
      <c r="C101" s="229"/>
      <c r="D101" s="230" t="s">
        <v>134</v>
      </c>
      <c r="E101" s="231" t="s">
        <v>24</v>
      </c>
      <c r="F101" s="232" t="s">
        <v>153</v>
      </c>
      <c r="G101" s="229"/>
      <c r="H101" s="233">
        <v>61.859999999999999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AT101" s="239" t="s">
        <v>134</v>
      </c>
      <c r="AU101" s="239" t="s">
        <v>85</v>
      </c>
      <c r="AV101" s="11" t="s">
        <v>85</v>
      </c>
      <c r="AW101" s="11" t="s">
        <v>39</v>
      </c>
      <c r="AX101" s="11" t="s">
        <v>40</v>
      </c>
      <c r="AY101" s="239" t="s">
        <v>125</v>
      </c>
    </row>
    <row r="102" s="1" customFormat="1" ht="25.5" customHeight="1">
      <c r="B102" s="45"/>
      <c r="C102" s="216" t="s">
        <v>154</v>
      </c>
      <c r="D102" s="216" t="s">
        <v>127</v>
      </c>
      <c r="E102" s="217" t="s">
        <v>155</v>
      </c>
      <c r="F102" s="218" t="s">
        <v>156</v>
      </c>
      <c r="G102" s="219" t="s">
        <v>130</v>
      </c>
      <c r="H102" s="220">
        <v>29.760000000000002</v>
      </c>
      <c r="I102" s="221"/>
      <c r="J102" s="222">
        <f>ROUND(I102*H102,1)</f>
        <v>0</v>
      </c>
      <c r="K102" s="218" t="s">
        <v>131</v>
      </c>
      <c r="L102" s="71"/>
      <c r="M102" s="223" t="s">
        <v>24</v>
      </c>
      <c r="N102" s="224" t="s">
        <v>47</v>
      </c>
      <c r="O102" s="46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23" t="s">
        <v>132</v>
      </c>
      <c r="AT102" s="23" t="s">
        <v>127</v>
      </c>
      <c r="AU102" s="23" t="s">
        <v>85</v>
      </c>
      <c r="AY102" s="23" t="s">
        <v>125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3" t="s">
        <v>40</v>
      </c>
      <c r="BK102" s="227">
        <f>ROUND(I102*H102,1)</f>
        <v>0</v>
      </c>
      <c r="BL102" s="23" t="s">
        <v>132</v>
      </c>
      <c r="BM102" s="23" t="s">
        <v>157</v>
      </c>
    </row>
    <row r="103" s="11" customFormat="1">
      <c r="B103" s="228"/>
      <c r="C103" s="229"/>
      <c r="D103" s="230" t="s">
        <v>134</v>
      </c>
      <c r="E103" s="231" t="s">
        <v>24</v>
      </c>
      <c r="F103" s="232" t="s">
        <v>158</v>
      </c>
      <c r="G103" s="229"/>
      <c r="H103" s="233">
        <v>6.9199999999999999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AT103" s="239" t="s">
        <v>134</v>
      </c>
      <c r="AU103" s="239" t="s">
        <v>85</v>
      </c>
      <c r="AV103" s="11" t="s">
        <v>85</v>
      </c>
      <c r="AW103" s="11" t="s">
        <v>39</v>
      </c>
      <c r="AX103" s="11" t="s">
        <v>76</v>
      </c>
      <c r="AY103" s="239" t="s">
        <v>125</v>
      </c>
    </row>
    <row r="104" s="11" customFormat="1">
      <c r="B104" s="228"/>
      <c r="C104" s="229"/>
      <c r="D104" s="230" t="s">
        <v>134</v>
      </c>
      <c r="E104" s="231" t="s">
        <v>24</v>
      </c>
      <c r="F104" s="232" t="s">
        <v>159</v>
      </c>
      <c r="G104" s="229"/>
      <c r="H104" s="233">
        <v>10.52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134</v>
      </c>
      <c r="AU104" s="239" t="s">
        <v>85</v>
      </c>
      <c r="AV104" s="11" t="s">
        <v>85</v>
      </c>
      <c r="AW104" s="11" t="s">
        <v>39</v>
      </c>
      <c r="AX104" s="11" t="s">
        <v>76</v>
      </c>
      <c r="AY104" s="239" t="s">
        <v>125</v>
      </c>
    </row>
    <row r="105" s="11" customFormat="1">
      <c r="B105" s="228"/>
      <c r="C105" s="229"/>
      <c r="D105" s="230" t="s">
        <v>134</v>
      </c>
      <c r="E105" s="231" t="s">
        <v>24</v>
      </c>
      <c r="F105" s="232" t="s">
        <v>160</v>
      </c>
      <c r="G105" s="229"/>
      <c r="H105" s="233">
        <v>12.32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134</v>
      </c>
      <c r="AU105" s="239" t="s">
        <v>85</v>
      </c>
      <c r="AV105" s="11" t="s">
        <v>85</v>
      </c>
      <c r="AW105" s="11" t="s">
        <v>39</v>
      </c>
      <c r="AX105" s="11" t="s">
        <v>76</v>
      </c>
      <c r="AY105" s="239" t="s">
        <v>125</v>
      </c>
    </row>
    <row r="106" s="12" customFormat="1">
      <c r="B106" s="240"/>
      <c r="C106" s="241"/>
      <c r="D106" s="230" t="s">
        <v>134</v>
      </c>
      <c r="E106" s="242" t="s">
        <v>24</v>
      </c>
      <c r="F106" s="243" t="s">
        <v>142</v>
      </c>
      <c r="G106" s="241"/>
      <c r="H106" s="244">
        <v>29.760000000000002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134</v>
      </c>
      <c r="AU106" s="250" t="s">
        <v>85</v>
      </c>
      <c r="AV106" s="12" t="s">
        <v>132</v>
      </c>
      <c r="AW106" s="12" t="s">
        <v>39</v>
      </c>
      <c r="AX106" s="12" t="s">
        <v>40</v>
      </c>
      <c r="AY106" s="250" t="s">
        <v>125</v>
      </c>
    </row>
    <row r="107" s="1" customFormat="1" ht="25.5" customHeight="1">
      <c r="B107" s="45"/>
      <c r="C107" s="216" t="s">
        <v>161</v>
      </c>
      <c r="D107" s="216" t="s">
        <v>127</v>
      </c>
      <c r="E107" s="217" t="s">
        <v>162</v>
      </c>
      <c r="F107" s="218" t="s">
        <v>163</v>
      </c>
      <c r="G107" s="219" t="s">
        <v>164</v>
      </c>
      <c r="H107" s="220">
        <v>6160</v>
      </c>
      <c r="I107" s="221"/>
      <c r="J107" s="222">
        <f>ROUND(I107*H107,1)</f>
        <v>0</v>
      </c>
      <c r="K107" s="218" t="s">
        <v>131</v>
      </c>
      <c r="L107" s="71"/>
      <c r="M107" s="223" t="s">
        <v>24</v>
      </c>
      <c r="N107" s="224" t="s">
        <v>47</v>
      </c>
      <c r="O107" s="46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23" t="s">
        <v>132</v>
      </c>
      <c r="AT107" s="23" t="s">
        <v>127</v>
      </c>
      <c r="AU107" s="23" t="s">
        <v>85</v>
      </c>
      <c r="AY107" s="23" t="s">
        <v>125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3" t="s">
        <v>40</v>
      </c>
      <c r="BK107" s="227">
        <f>ROUND(I107*H107,1)</f>
        <v>0</v>
      </c>
      <c r="BL107" s="23" t="s">
        <v>132</v>
      </c>
      <c r="BM107" s="23" t="s">
        <v>165</v>
      </c>
    </row>
    <row r="108" s="11" customFormat="1">
      <c r="B108" s="228"/>
      <c r="C108" s="229"/>
      <c r="D108" s="230" t="s">
        <v>134</v>
      </c>
      <c r="E108" s="231" t="s">
        <v>24</v>
      </c>
      <c r="F108" s="232" t="s">
        <v>166</v>
      </c>
      <c r="G108" s="229"/>
      <c r="H108" s="233">
        <v>6160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134</v>
      </c>
      <c r="AU108" s="239" t="s">
        <v>85</v>
      </c>
      <c r="AV108" s="11" t="s">
        <v>85</v>
      </c>
      <c r="AW108" s="11" t="s">
        <v>39</v>
      </c>
      <c r="AX108" s="11" t="s">
        <v>40</v>
      </c>
      <c r="AY108" s="239" t="s">
        <v>125</v>
      </c>
    </row>
    <row r="109" s="1" customFormat="1" ht="25.5" customHeight="1">
      <c r="B109" s="45"/>
      <c r="C109" s="216" t="s">
        <v>167</v>
      </c>
      <c r="D109" s="216" t="s">
        <v>127</v>
      </c>
      <c r="E109" s="217" t="s">
        <v>168</v>
      </c>
      <c r="F109" s="218" t="s">
        <v>169</v>
      </c>
      <c r="G109" s="219" t="s">
        <v>164</v>
      </c>
      <c r="H109" s="220">
        <v>100</v>
      </c>
      <c r="I109" s="221"/>
      <c r="J109" s="222">
        <f>ROUND(I109*H109,1)</f>
        <v>0</v>
      </c>
      <c r="K109" s="218" t="s">
        <v>131</v>
      </c>
      <c r="L109" s="71"/>
      <c r="M109" s="223" t="s">
        <v>24</v>
      </c>
      <c r="N109" s="224" t="s">
        <v>47</v>
      </c>
      <c r="O109" s="46"/>
      <c r="P109" s="225">
        <f>O109*H109</f>
        <v>0</v>
      </c>
      <c r="Q109" s="225">
        <v>0</v>
      </c>
      <c r="R109" s="225">
        <f>Q109*H109</f>
        <v>0</v>
      </c>
      <c r="S109" s="225">
        <v>0</v>
      </c>
      <c r="T109" s="226">
        <f>S109*H109</f>
        <v>0</v>
      </c>
      <c r="AR109" s="23" t="s">
        <v>132</v>
      </c>
      <c r="AT109" s="23" t="s">
        <v>127</v>
      </c>
      <c r="AU109" s="23" t="s">
        <v>85</v>
      </c>
      <c r="AY109" s="23" t="s">
        <v>125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3" t="s">
        <v>40</v>
      </c>
      <c r="BK109" s="227">
        <f>ROUND(I109*H109,1)</f>
        <v>0</v>
      </c>
      <c r="BL109" s="23" t="s">
        <v>132</v>
      </c>
      <c r="BM109" s="23" t="s">
        <v>170</v>
      </c>
    </row>
    <row r="110" s="11" customFormat="1">
      <c r="B110" s="228"/>
      <c r="C110" s="229"/>
      <c r="D110" s="230" t="s">
        <v>134</v>
      </c>
      <c r="E110" s="231" t="s">
        <v>24</v>
      </c>
      <c r="F110" s="232" t="s">
        <v>171</v>
      </c>
      <c r="G110" s="229"/>
      <c r="H110" s="233">
        <v>100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AT110" s="239" t="s">
        <v>134</v>
      </c>
      <c r="AU110" s="239" t="s">
        <v>85</v>
      </c>
      <c r="AV110" s="11" t="s">
        <v>85</v>
      </c>
      <c r="AW110" s="11" t="s">
        <v>39</v>
      </c>
      <c r="AX110" s="11" t="s">
        <v>40</v>
      </c>
      <c r="AY110" s="239" t="s">
        <v>125</v>
      </c>
    </row>
    <row r="111" s="10" customFormat="1" ht="29.88" customHeight="1">
      <c r="B111" s="200"/>
      <c r="C111" s="201"/>
      <c r="D111" s="202" t="s">
        <v>75</v>
      </c>
      <c r="E111" s="214" t="s">
        <v>132</v>
      </c>
      <c r="F111" s="214" t="s">
        <v>172</v>
      </c>
      <c r="G111" s="201"/>
      <c r="H111" s="201"/>
      <c r="I111" s="204"/>
      <c r="J111" s="215">
        <f>BK111</f>
        <v>0</v>
      </c>
      <c r="K111" s="201"/>
      <c r="L111" s="206"/>
      <c r="M111" s="207"/>
      <c r="N111" s="208"/>
      <c r="O111" s="208"/>
      <c r="P111" s="209">
        <f>SUM(P112:P123)</f>
        <v>0</v>
      </c>
      <c r="Q111" s="208"/>
      <c r="R111" s="209">
        <f>SUM(R112:R123)</f>
        <v>34.196932799999999</v>
      </c>
      <c r="S111" s="208"/>
      <c r="T111" s="210">
        <f>SUM(T112:T123)</f>
        <v>0</v>
      </c>
      <c r="AR111" s="211" t="s">
        <v>40</v>
      </c>
      <c r="AT111" s="212" t="s">
        <v>75</v>
      </c>
      <c r="AU111" s="212" t="s">
        <v>40</v>
      </c>
      <c r="AY111" s="211" t="s">
        <v>125</v>
      </c>
      <c r="BK111" s="213">
        <f>SUM(BK112:BK123)</f>
        <v>0</v>
      </c>
    </row>
    <row r="112" s="1" customFormat="1" ht="16.5" customHeight="1">
      <c r="B112" s="45"/>
      <c r="C112" s="216" t="s">
        <v>173</v>
      </c>
      <c r="D112" s="216" t="s">
        <v>127</v>
      </c>
      <c r="E112" s="217" t="s">
        <v>174</v>
      </c>
      <c r="F112" s="218" t="s">
        <v>175</v>
      </c>
      <c r="G112" s="219" t="s">
        <v>164</v>
      </c>
      <c r="H112" s="220">
        <v>33</v>
      </c>
      <c r="I112" s="221"/>
      <c r="J112" s="222">
        <f>ROUND(I112*H112,1)</f>
        <v>0</v>
      </c>
      <c r="K112" s="218" t="s">
        <v>131</v>
      </c>
      <c r="L112" s="71"/>
      <c r="M112" s="223" t="s">
        <v>24</v>
      </c>
      <c r="N112" s="224" t="s">
        <v>47</v>
      </c>
      <c r="O112" s="46"/>
      <c r="P112" s="225">
        <f>O112*H112</f>
        <v>0</v>
      </c>
      <c r="Q112" s="225">
        <v>0</v>
      </c>
      <c r="R112" s="225">
        <f>Q112*H112</f>
        <v>0</v>
      </c>
      <c r="S112" s="225">
        <v>0</v>
      </c>
      <c r="T112" s="226">
        <f>S112*H112</f>
        <v>0</v>
      </c>
      <c r="AR112" s="23" t="s">
        <v>132</v>
      </c>
      <c r="AT112" s="23" t="s">
        <v>127</v>
      </c>
      <c r="AU112" s="23" t="s">
        <v>85</v>
      </c>
      <c r="AY112" s="23" t="s">
        <v>125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3" t="s">
        <v>40</v>
      </c>
      <c r="BK112" s="227">
        <f>ROUND(I112*H112,1)</f>
        <v>0</v>
      </c>
      <c r="BL112" s="23" t="s">
        <v>132</v>
      </c>
      <c r="BM112" s="23" t="s">
        <v>176</v>
      </c>
    </row>
    <row r="113" s="11" customFormat="1">
      <c r="B113" s="228"/>
      <c r="C113" s="229"/>
      <c r="D113" s="230" t="s">
        <v>134</v>
      </c>
      <c r="E113" s="231" t="s">
        <v>24</v>
      </c>
      <c r="F113" s="232" t="s">
        <v>177</v>
      </c>
      <c r="G113" s="229"/>
      <c r="H113" s="233">
        <v>11</v>
      </c>
      <c r="I113" s="234"/>
      <c r="J113" s="229"/>
      <c r="K113" s="229"/>
      <c r="L113" s="235"/>
      <c r="M113" s="236"/>
      <c r="N113" s="237"/>
      <c r="O113" s="237"/>
      <c r="P113" s="237"/>
      <c r="Q113" s="237"/>
      <c r="R113" s="237"/>
      <c r="S113" s="237"/>
      <c r="T113" s="238"/>
      <c r="AT113" s="239" t="s">
        <v>134</v>
      </c>
      <c r="AU113" s="239" t="s">
        <v>85</v>
      </c>
      <c r="AV113" s="11" t="s">
        <v>85</v>
      </c>
      <c r="AW113" s="11" t="s">
        <v>39</v>
      </c>
      <c r="AX113" s="11" t="s">
        <v>76</v>
      </c>
      <c r="AY113" s="239" t="s">
        <v>125</v>
      </c>
    </row>
    <row r="114" s="11" customFormat="1">
      <c r="B114" s="228"/>
      <c r="C114" s="229"/>
      <c r="D114" s="230" t="s">
        <v>134</v>
      </c>
      <c r="E114" s="231" t="s">
        <v>24</v>
      </c>
      <c r="F114" s="232" t="s">
        <v>178</v>
      </c>
      <c r="G114" s="229"/>
      <c r="H114" s="233">
        <v>11</v>
      </c>
      <c r="I114" s="234"/>
      <c r="J114" s="229"/>
      <c r="K114" s="229"/>
      <c r="L114" s="235"/>
      <c r="M114" s="236"/>
      <c r="N114" s="237"/>
      <c r="O114" s="237"/>
      <c r="P114" s="237"/>
      <c r="Q114" s="237"/>
      <c r="R114" s="237"/>
      <c r="S114" s="237"/>
      <c r="T114" s="238"/>
      <c r="AT114" s="239" t="s">
        <v>134</v>
      </c>
      <c r="AU114" s="239" t="s">
        <v>85</v>
      </c>
      <c r="AV114" s="11" t="s">
        <v>85</v>
      </c>
      <c r="AW114" s="11" t="s">
        <v>39</v>
      </c>
      <c r="AX114" s="11" t="s">
        <v>76</v>
      </c>
      <c r="AY114" s="239" t="s">
        <v>125</v>
      </c>
    </row>
    <row r="115" s="11" customFormat="1">
      <c r="B115" s="228"/>
      <c r="C115" s="229"/>
      <c r="D115" s="230" t="s">
        <v>134</v>
      </c>
      <c r="E115" s="231" t="s">
        <v>24</v>
      </c>
      <c r="F115" s="232" t="s">
        <v>179</v>
      </c>
      <c r="G115" s="229"/>
      <c r="H115" s="233">
        <v>11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134</v>
      </c>
      <c r="AU115" s="239" t="s">
        <v>85</v>
      </c>
      <c r="AV115" s="11" t="s">
        <v>85</v>
      </c>
      <c r="AW115" s="11" t="s">
        <v>39</v>
      </c>
      <c r="AX115" s="11" t="s">
        <v>76</v>
      </c>
      <c r="AY115" s="239" t="s">
        <v>125</v>
      </c>
    </row>
    <row r="116" s="12" customFormat="1">
      <c r="B116" s="240"/>
      <c r="C116" s="241"/>
      <c r="D116" s="230" t="s">
        <v>134</v>
      </c>
      <c r="E116" s="242" t="s">
        <v>24</v>
      </c>
      <c r="F116" s="243" t="s">
        <v>142</v>
      </c>
      <c r="G116" s="241"/>
      <c r="H116" s="244">
        <v>33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134</v>
      </c>
      <c r="AU116" s="250" t="s">
        <v>85</v>
      </c>
      <c r="AV116" s="12" t="s">
        <v>132</v>
      </c>
      <c r="AW116" s="12" t="s">
        <v>39</v>
      </c>
      <c r="AX116" s="12" t="s">
        <v>40</v>
      </c>
      <c r="AY116" s="250" t="s">
        <v>125</v>
      </c>
    </row>
    <row r="117" s="1" customFormat="1" ht="38.25" customHeight="1">
      <c r="B117" s="45"/>
      <c r="C117" s="216" t="s">
        <v>180</v>
      </c>
      <c r="D117" s="216" t="s">
        <v>127</v>
      </c>
      <c r="E117" s="217" t="s">
        <v>181</v>
      </c>
      <c r="F117" s="218" t="s">
        <v>182</v>
      </c>
      <c r="G117" s="219" t="s">
        <v>130</v>
      </c>
      <c r="H117" s="220">
        <v>2.8799999999999999</v>
      </c>
      <c r="I117" s="221"/>
      <c r="J117" s="222">
        <f>ROUND(I117*H117,1)</f>
        <v>0</v>
      </c>
      <c r="K117" s="218" t="s">
        <v>131</v>
      </c>
      <c r="L117" s="71"/>
      <c r="M117" s="223" t="s">
        <v>24</v>
      </c>
      <c r="N117" s="224" t="s">
        <v>47</v>
      </c>
      <c r="O117" s="46"/>
      <c r="P117" s="225">
        <f>O117*H117</f>
        <v>0</v>
      </c>
      <c r="Q117" s="225">
        <v>2.83331</v>
      </c>
      <c r="R117" s="225">
        <f>Q117*H117</f>
        <v>8.1599328</v>
      </c>
      <c r="S117" s="225">
        <v>0</v>
      </c>
      <c r="T117" s="226">
        <f>S117*H117</f>
        <v>0</v>
      </c>
      <c r="AR117" s="23" t="s">
        <v>132</v>
      </c>
      <c r="AT117" s="23" t="s">
        <v>127</v>
      </c>
      <c r="AU117" s="23" t="s">
        <v>85</v>
      </c>
      <c r="AY117" s="23" t="s">
        <v>125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3" t="s">
        <v>40</v>
      </c>
      <c r="BK117" s="227">
        <f>ROUND(I117*H117,1)</f>
        <v>0</v>
      </c>
      <c r="BL117" s="23" t="s">
        <v>132</v>
      </c>
      <c r="BM117" s="23" t="s">
        <v>183</v>
      </c>
    </row>
    <row r="118" s="11" customFormat="1">
      <c r="B118" s="228"/>
      <c r="C118" s="229"/>
      <c r="D118" s="230" t="s">
        <v>134</v>
      </c>
      <c r="E118" s="231" t="s">
        <v>24</v>
      </c>
      <c r="F118" s="232" t="s">
        <v>184</v>
      </c>
      <c r="G118" s="229"/>
      <c r="H118" s="233">
        <v>2.8799999999999999</v>
      </c>
      <c r="I118" s="234"/>
      <c r="J118" s="229"/>
      <c r="K118" s="229"/>
      <c r="L118" s="235"/>
      <c r="M118" s="236"/>
      <c r="N118" s="237"/>
      <c r="O118" s="237"/>
      <c r="P118" s="237"/>
      <c r="Q118" s="237"/>
      <c r="R118" s="237"/>
      <c r="S118" s="237"/>
      <c r="T118" s="238"/>
      <c r="AT118" s="239" t="s">
        <v>134</v>
      </c>
      <c r="AU118" s="239" t="s">
        <v>85</v>
      </c>
      <c r="AV118" s="11" t="s">
        <v>85</v>
      </c>
      <c r="AW118" s="11" t="s">
        <v>39</v>
      </c>
      <c r="AX118" s="11" t="s">
        <v>40</v>
      </c>
      <c r="AY118" s="239" t="s">
        <v>125</v>
      </c>
    </row>
    <row r="119" s="1" customFormat="1" ht="38.25" customHeight="1">
      <c r="B119" s="45"/>
      <c r="C119" s="216" t="s">
        <v>185</v>
      </c>
      <c r="D119" s="216" t="s">
        <v>127</v>
      </c>
      <c r="E119" s="217" t="s">
        <v>186</v>
      </c>
      <c r="F119" s="218" t="s">
        <v>187</v>
      </c>
      <c r="G119" s="219" t="s">
        <v>164</v>
      </c>
      <c r="H119" s="220">
        <v>33</v>
      </c>
      <c r="I119" s="221"/>
      <c r="J119" s="222">
        <f>ROUND(I119*H119,1)</f>
        <v>0</v>
      </c>
      <c r="K119" s="218" t="s">
        <v>131</v>
      </c>
      <c r="L119" s="71"/>
      <c r="M119" s="223" t="s">
        <v>24</v>
      </c>
      <c r="N119" s="224" t="s">
        <v>47</v>
      </c>
      <c r="O119" s="46"/>
      <c r="P119" s="225">
        <f>O119*H119</f>
        <v>0</v>
      </c>
      <c r="Q119" s="225">
        <v>0.78900000000000003</v>
      </c>
      <c r="R119" s="225">
        <f>Q119*H119</f>
        <v>26.037000000000003</v>
      </c>
      <c r="S119" s="225">
        <v>0</v>
      </c>
      <c r="T119" s="226">
        <f>S119*H119</f>
        <v>0</v>
      </c>
      <c r="AR119" s="23" t="s">
        <v>132</v>
      </c>
      <c r="AT119" s="23" t="s">
        <v>127</v>
      </c>
      <c r="AU119" s="23" t="s">
        <v>85</v>
      </c>
      <c r="AY119" s="23" t="s">
        <v>125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3" t="s">
        <v>40</v>
      </c>
      <c r="BK119" s="227">
        <f>ROUND(I119*H119,1)</f>
        <v>0</v>
      </c>
      <c r="BL119" s="23" t="s">
        <v>132</v>
      </c>
      <c r="BM119" s="23" t="s">
        <v>188</v>
      </c>
    </row>
    <row r="120" s="11" customFormat="1">
      <c r="B120" s="228"/>
      <c r="C120" s="229"/>
      <c r="D120" s="230" t="s">
        <v>134</v>
      </c>
      <c r="E120" s="231" t="s">
        <v>24</v>
      </c>
      <c r="F120" s="232" t="s">
        <v>177</v>
      </c>
      <c r="G120" s="229"/>
      <c r="H120" s="233">
        <v>11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134</v>
      </c>
      <c r="AU120" s="239" t="s">
        <v>85</v>
      </c>
      <c r="AV120" s="11" t="s">
        <v>85</v>
      </c>
      <c r="AW120" s="11" t="s">
        <v>39</v>
      </c>
      <c r="AX120" s="11" t="s">
        <v>76</v>
      </c>
      <c r="AY120" s="239" t="s">
        <v>125</v>
      </c>
    </row>
    <row r="121" s="11" customFormat="1">
      <c r="B121" s="228"/>
      <c r="C121" s="229"/>
      <c r="D121" s="230" t="s">
        <v>134</v>
      </c>
      <c r="E121" s="231" t="s">
        <v>24</v>
      </c>
      <c r="F121" s="232" t="s">
        <v>178</v>
      </c>
      <c r="G121" s="229"/>
      <c r="H121" s="233">
        <v>11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134</v>
      </c>
      <c r="AU121" s="239" t="s">
        <v>85</v>
      </c>
      <c r="AV121" s="11" t="s">
        <v>85</v>
      </c>
      <c r="AW121" s="11" t="s">
        <v>39</v>
      </c>
      <c r="AX121" s="11" t="s">
        <v>76</v>
      </c>
      <c r="AY121" s="239" t="s">
        <v>125</v>
      </c>
    </row>
    <row r="122" s="11" customFormat="1">
      <c r="B122" s="228"/>
      <c r="C122" s="229"/>
      <c r="D122" s="230" t="s">
        <v>134</v>
      </c>
      <c r="E122" s="231" t="s">
        <v>24</v>
      </c>
      <c r="F122" s="232" t="s">
        <v>179</v>
      </c>
      <c r="G122" s="229"/>
      <c r="H122" s="233">
        <v>11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134</v>
      </c>
      <c r="AU122" s="239" t="s">
        <v>85</v>
      </c>
      <c r="AV122" s="11" t="s">
        <v>85</v>
      </c>
      <c r="AW122" s="11" t="s">
        <v>39</v>
      </c>
      <c r="AX122" s="11" t="s">
        <v>76</v>
      </c>
      <c r="AY122" s="239" t="s">
        <v>125</v>
      </c>
    </row>
    <row r="123" s="12" customFormat="1">
      <c r="B123" s="240"/>
      <c r="C123" s="241"/>
      <c r="D123" s="230" t="s">
        <v>134</v>
      </c>
      <c r="E123" s="242" t="s">
        <v>24</v>
      </c>
      <c r="F123" s="243" t="s">
        <v>142</v>
      </c>
      <c r="G123" s="241"/>
      <c r="H123" s="244">
        <v>33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AT123" s="250" t="s">
        <v>134</v>
      </c>
      <c r="AU123" s="250" t="s">
        <v>85</v>
      </c>
      <c r="AV123" s="12" t="s">
        <v>132</v>
      </c>
      <c r="AW123" s="12" t="s">
        <v>39</v>
      </c>
      <c r="AX123" s="12" t="s">
        <v>40</v>
      </c>
      <c r="AY123" s="250" t="s">
        <v>125</v>
      </c>
    </row>
    <row r="124" s="10" customFormat="1" ht="29.88" customHeight="1">
      <c r="B124" s="200"/>
      <c r="C124" s="201"/>
      <c r="D124" s="202" t="s">
        <v>75</v>
      </c>
      <c r="E124" s="214" t="s">
        <v>149</v>
      </c>
      <c r="F124" s="214" t="s">
        <v>189</v>
      </c>
      <c r="G124" s="201"/>
      <c r="H124" s="201"/>
      <c r="I124" s="204"/>
      <c r="J124" s="215">
        <f>BK124</f>
        <v>0</v>
      </c>
      <c r="K124" s="201"/>
      <c r="L124" s="206"/>
      <c r="M124" s="207"/>
      <c r="N124" s="208"/>
      <c r="O124" s="208"/>
      <c r="P124" s="209">
        <f>SUM(P125:P138)</f>
        <v>0</v>
      </c>
      <c r="Q124" s="208"/>
      <c r="R124" s="209">
        <f>SUM(R125:R138)</f>
        <v>420.58240000000001</v>
      </c>
      <c r="S124" s="208"/>
      <c r="T124" s="210">
        <f>SUM(T125:T138)</f>
        <v>0</v>
      </c>
      <c r="AR124" s="211" t="s">
        <v>40</v>
      </c>
      <c r="AT124" s="212" t="s">
        <v>75</v>
      </c>
      <c r="AU124" s="212" t="s">
        <v>40</v>
      </c>
      <c r="AY124" s="211" t="s">
        <v>125</v>
      </c>
      <c r="BK124" s="213">
        <f>SUM(BK125:BK138)</f>
        <v>0</v>
      </c>
    </row>
    <row r="125" s="1" customFormat="1" ht="25.5" customHeight="1">
      <c r="B125" s="45"/>
      <c r="C125" s="216" t="s">
        <v>190</v>
      </c>
      <c r="D125" s="216" t="s">
        <v>127</v>
      </c>
      <c r="E125" s="217" t="s">
        <v>191</v>
      </c>
      <c r="F125" s="218" t="s">
        <v>192</v>
      </c>
      <c r="G125" s="219" t="s">
        <v>164</v>
      </c>
      <c r="H125" s="220">
        <v>6023</v>
      </c>
      <c r="I125" s="221"/>
      <c r="J125" s="222">
        <f>ROUND(I125*H125,1)</f>
        <v>0</v>
      </c>
      <c r="K125" s="218" t="s">
        <v>131</v>
      </c>
      <c r="L125" s="71"/>
      <c r="M125" s="223" t="s">
        <v>24</v>
      </c>
      <c r="N125" s="224" t="s">
        <v>47</v>
      </c>
      <c r="O125" s="46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AR125" s="23" t="s">
        <v>132</v>
      </c>
      <c r="AT125" s="23" t="s">
        <v>127</v>
      </c>
      <c r="AU125" s="23" t="s">
        <v>85</v>
      </c>
      <c r="AY125" s="23" t="s">
        <v>125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3" t="s">
        <v>40</v>
      </c>
      <c r="BK125" s="227">
        <f>ROUND(I125*H125,1)</f>
        <v>0</v>
      </c>
      <c r="BL125" s="23" t="s">
        <v>132</v>
      </c>
      <c r="BM125" s="23" t="s">
        <v>193</v>
      </c>
    </row>
    <row r="126" s="1" customFormat="1" ht="25.5" customHeight="1">
      <c r="B126" s="45"/>
      <c r="C126" s="216" t="s">
        <v>194</v>
      </c>
      <c r="D126" s="216" t="s">
        <v>127</v>
      </c>
      <c r="E126" s="217" t="s">
        <v>195</v>
      </c>
      <c r="F126" s="218" t="s">
        <v>196</v>
      </c>
      <c r="G126" s="219" t="s">
        <v>164</v>
      </c>
      <c r="H126" s="220">
        <v>4589</v>
      </c>
      <c r="I126" s="221"/>
      <c r="J126" s="222">
        <f>ROUND(I126*H126,1)</f>
        <v>0</v>
      </c>
      <c r="K126" s="218" t="s">
        <v>131</v>
      </c>
      <c r="L126" s="71"/>
      <c r="M126" s="223" t="s">
        <v>24</v>
      </c>
      <c r="N126" s="224" t="s">
        <v>47</v>
      </c>
      <c r="O126" s="46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AR126" s="23" t="s">
        <v>132</v>
      </c>
      <c r="AT126" s="23" t="s">
        <v>127</v>
      </c>
      <c r="AU126" s="23" t="s">
        <v>85</v>
      </c>
      <c r="AY126" s="23" t="s">
        <v>125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3" t="s">
        <v>40</v>
      </c>
      <c r="BK126" s="227">
        <f>ROUND(I126*H126,1)</f>
        <v>0</v>
      </c>
      <c r="BL126" s="23" t="s">
        <v>132</v>
      </c>
      <c r="BM126" s="23" t="s">
        <v>197</v>
      </c>
    </row>
    <row r="127" s="1" customFormat="1" ht="25.5" customHeight="1">
      <c r="B127" s="45"/>
      <c r="C127" s="216" t="s">
        <v>198</v>
      </c>
      <c r="D127" s="216" t="s">
        <v>127</v>
      </c>
      <c r="E127" s="217" t="s">
        <v>199</v>
      </c>
      <c r="F127" s="218" t="s">
        <v>200</v>
      </c>
      <c r="G127" s="219" t="s">
        <v>164</v>
      </c>
      <c r="H127" s="220">
        <v>4253</v>
      </c>
      <c r="I127" s="221"/>
      <c r="J127" s="222">
        <f>ROUND(I127*H127,1)</f>
        <v>0</v>
      </c>
      <c r="K127" s="218" t="s">
        <v>131</v>
      </c>
      <c r="L127" s="71"/>
      <c r="M127" s="223" t="s">
        <v>24</v>
      </c>
      <c r="N127" s="224" t="s">
        <v>47</v>
      </c>
      <c r="O127" s="46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AR127" s="23" t="s">
        <v>132</v>
      </c>
      <c r="AT127" s="23" t="s">
        <v>127</v>
      </c>
      <c r="AU127" s="23" t="s">
        <v>85</v>
      </c>
      <c r="AY127" s="23" t="s">
        <v>125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3" t="s">
        <v>40</v>
      </c>
      <c r="BK127" s="227">
        <f>ROUND(I127*H127,1)</f>
        <v>0</v>
      </c>
      <c r="BL127" s="23" t="s">
        <v>132</v>
      </c>
      <c r="BM127" s="23" t="s">
        <v>201</v>
      </c>
    </row>
    <row r="128" s="1" customFormat="1" ht="25.5" customHeight="1">
      <c r="B128" s="45"/>
      <c r="C128" s="216" t="s">
        <v>202</v>
      </c>
      <c r="D128" s="216" t="s">
        <v>127</v>
      </c>
      <c r="E128" s="217" t="s">
        <v>203</v>
      </c>
      <c r="F128" s="218" t="s">
        <v>204</v>
      </c>
      <c r="G128" s="219" t="s">
        <v>164</v>
      </c>
      <c r="H128" s="220">
        <v>664</v>
      </c>
      <c r="I128" s="221"/>
      <c r="J128" s="222">
        <f>ROUND(I128*H128,1)</f>
        <v>0</v>
      </c>
      <c r="K128" s="218" t="s">
        <v>131</v>
      </c>
      <c r="L128" s="71"/>
      <c r="M128" s="223" t="s">
        <v>24</v>
      </c>
      <c r="N128" s="224" t="s">
        <v>47</v>
      </c>
      <c r="O128" s="46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AR128" s="23" t="s">
        <v>132</v>
      </c>
      <c r="AT128" s="23" t="s">
        <v>127</v>
      </c>
      <c r="AU128" s="23" t="s">
        <v>85</v>
      </c>
      <c r="AY128" s="23" t="s">
        <v>125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3" t="s">
        <v>40</v>
      </c>
      <c r="BK128" s="227">
        <f>ROUND(I128*H128,1)</f>
        <v>0</v>
      </c>
      <c r="BL128" s="23" t="s">
        <v>132</v>
      </c>
      <c r="BM128" s="23" t="s">
        <v>205</v>
      </c>
    </row>
    <row r="129" s="13" customFormat="1">
      <c r="B129" s="251"/>
      <c r="C129" s="252"/>
      <c r="D129" s="230" t="s">
        <v>134</v>
      </c>
      <c r="E129" s="253" t="s">
        <v>24</v>
      </c>
      <c r="F129" s="254" t="s">
        <v>206</v>
      </c>
      <c r="G129" s="252"/>
      <c r="H129" s="253" t="s">
        <v>24</v>
      </c>
      <c r="I129" s="255"/>
      <c r="J129" s="252"/>
      <c r="K129" s="252"/>
      <c r="L129" s="256"/>
      <c r="M129" s="257"/>
      <c r="N129" s="258"/>
      <c r="O129" s="258"/>
      <c r="P129" s="258"/>
      <c r="Q129" s="258"/>
      <c r="R129" s="258"/>
      <c r="S129" s="258"/>
      <c r="T129" s="259"/>
      <c r="AT129" s="260" t="s">
        <v>134</v>
      </c>
      <c r="AU129" s="260" t="s">
        <v>85</v>
      </c>
      <c r="AV129" s="13" t="s">
        <v>40</v>
      </c>
      <c r="AW129" s="13" t="s">
        <v>39</v>
      </c>
      <c r="AX129" s="13" t="s">
        <v>76</v>
      </c>
      <c r="AY129" s="260" t="s">
        <v>125</v>
      </c>
    </row>
    <row r="130" s="11" customFormat="1">
      <c r="B130" s="228"/>
      <c r="C130" s="229"/>
      <c r="D130" s="230" t="s">
        <v>134</v>
      </c>
      <c r="E130" s="231" t="s">
        <v>24</v>
      </c>
      <c r="F130" s="232" t="s">
        <v>207</v>
      </c>
      <c r="G130" s="229"/>
      <c r="H130" s="233">
        <v>85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134</v>
      </c>
      <c r="AU130" s="239" t="s">
        <v>85</v>
      </c>
      <c r="AV130" s="11" t="s">
        <v>85</v>
      </c>
      <c r="AW130" s="11" t="s">
        <v>39</v>
      </c>
      <c r="AX130" s="11" t="s">
        <v>76</v>
      </c>
      <c r="AY130" s="239" t="s">
        <v>125</v>
      </c>
    </row>
    <row r="131" s="11" customFormat="1">
      <c r="B131" s="228"/>
      <c r="C131" s="229"/>
      <c r="D131" s="230" t="s">
        <v>134</v>
      </c>
      <c r="E131" s="231" t="s">
        <v>24</v>
      </c>
      <c r="F131" s="232" t="s">
        <v>208</v>
      </c>
      <c r="G131" s="229"/>
      <c r="H131" s="233">
        <v>60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134</v>
      </c>
      <c r="AU131" s="239" t="s">
        <v>85</v>
      </c>
      <c r="AV131" s="11" t="s">
        <v>85</v>
      </c>
      <c r="AW131" s="11" t="s">
        <v>39</v>
      </c>
      <c r="AX131" s="11" t="s">
        <v>76</v>
      </c>
      <c r="AY131" s="239" t="s">
        <v>125</v>
      </c>
    </row>
    <row r="132" s="11" customFormat="1">
      <c r="B132" s="228"/>
      <c r="C132" s="229"/>
      <c r="D132" s="230" t="s">
        <v>134</v>
      </c>
      <c r="E132" s="231" t="s">
        <v>24</v>
      </c>
      <c r="F132" s="232" t="s">
        <v>209</v>
      </c>
      <c r="G132" s="229"/>
      <c r="H132" s="233">
        <v>159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134</v>
      </c>
      <c r="AU132" s="239" t="s">
        <v>85</v>
      </c>
      <c r="AV132" s="11" t="s">
        <v>85</v>
      </c>
      <c r="AW132" s="11" t="s">
        <v>39</v>
      </c>
      <c r="AX132" s="11" t="s">
        <v>76</v>
      </c>
      <c r="AY132" s="239" t="s">
        <v>125</v>
      </c>
    </row>
    <row r="133" s="11" customFormat="1">
      <c r="B133" s="228"/>
      <c r="C133" s="229"/>
      <c r="D133" s="230" t="s">
        <v>134</v>
      </c>
      <c r="E133" s="231" t="s">
        <v>24</v>
      </c>
      <c r="F133" s="232" t="s">
        <v>210</v>
      </c>
      <c r="G133" s="229"/>
      <c r="H133" s="233">
        <v>120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134</v>
      </c>
      <c r="AU133" s="239" t="s">
        <v>85</v>
      </c>
      <c r="AV133" s="11" t="s">
        <v>85</v>
      </c>
      <c r="AW133" s="11" t="s">
        <v>39</v>
      </c>
      <c r="AX133" s="11" t="s">
        <v>76</v>
      </c>
      <c r="AY133" s="239" t="s">
        <v>125</v>
      </c>
    </row>
    <row r="134" s="11" customFormat="1">
      <c r="B134" s="228"/>
      <c r="C134" s="229"/>
      <c r="D134" s="230" t="s">
        <v>134</v>
      </c>
      <c r="E134" s="231" t="s">
        <v>24</v>
      </c>
      <c r="F134" s="232" t="s">
        <v>211</v>
      </c>
      <c r="G134" s="229"/>
      <c r="H134" s="233">
        <v>120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134</v>
      </c>
      <c r="AU134" s="239" t="s">
        <v>85</v>
      </c>
      <c r="AV134" s="11" t="s">
        <v>85</v>
      </c>
      <c r="AW134" s="11" t="s">
        <v>39</v>
      </c>
      <c r="AX134" s="11" t="s">
        <v>76</v>
      </c>
      <c r="AY134" s="239" t="s">
        <v>125</v>
      </c>
    </row>
    <row r="135" s="11" customFormat="1">
      <c r="B135" s="228"/>
      <c r="C135" s="229"/>
      <c r="D135" s="230" t="s">
        <v>134</v>
      </c>
      <c r="E135" s="231" t="s">
        <v>24</v>
      </c>
      <c r="F135" s="232" t="s">
        <v>212</v>
      </c>
      <c r="G135" s="229"/>
      <c r="H135" s="233">
        <v>120</v>
      </c>
      <c r="I135" s="234"/>
      <c r="J135" s="229"/>
      <c r="K135" s="229"/>
      <c r="L135" s="235"/>
      <c r="M135" s="236"/>
      <c r="N135" s="237"/>
      <c r="O135" s="237"/>
      <c r="P135" s="237"/>
      <c r="Q135" s="237"/>
      <c r="R135" s="237"/>
      <c r="S135" s="237"/>
      <c r="T135" s="238"/>
      <c r="AT135" s="239" t="s">
        <v>134</v>
      </c>
      <c r="AU135" s="239" t="s">
        <v>85</v>
      </c>
      <c r="AV135" s="11" t="s">
        <v>85</v>
      </c>
      <c r="AW135" s="11" t="s">
        <v>39</v>
      </c>
      <c r="AX135" s="11" t="s">
        <v>76</v>
      </c>
      <c r="AY135" s="239" t="s">
        <v>125</v>
      </c>
    </row>
    <row r="136" s="12" customFormat="1">
      <c r="B136" s="240"/>
      <c r="C136" s="241"/>
      <c r="D136" s="230" t="s">
        <v>134</v>
      </c>
      <c r="E136" s="242" t="s">
        <v>24</v>
      </c>
      <c r="F136" s="243" t="s">
        <v>142</v>
      </c>
      <c r="G136" s="241"/>
      <c r="H136" s="244">
        <v>664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134</v>
      </c>
      <c r="AU136" s="250" t="s">
        <v>85</v>
      </c>
      <c r="AV136" s="12" t="s">
        <v>132</v>
      </c>
      <c r="AW136" s="12" t="s">
        <v>39</v>
      </c>
      <c r="AX136" s="12" t="s">
        <v>40</v>
      </c>
      <c r="AY136" s="250" t="s">
        <v>125</v>
      </c>
    </row>
    <row r="137" s="1" customFormat="1" ht="25.5" customHeight="1">
      <c r="B137" s="45"/>
      <c r="C137" s="216" t="s">
        <v>11</v>
      </c>
      <c r="D137" s="216" t="s">
        <v>127</v>
      </c>
      <c r="E137" s="217" t="s">
        <v>213</v>
      </c>
      <c r="F137" s="218" t="s">
        <v>214</v>
      </c>
      <c r="G137" s="219" t="s">
        <v>164</v>
      </c>
      <c r="H137" s="220">
        <v>2240</v>
      </c>
      <c r="I137" s="221"/>
      <c r="J137" s="222">
        <f>ROUND(I137*H137,1)</f>
        <v>0</v>
      </c>
      <c r="K137" s="218" t="s">
        <v>131</v>
      </c>
      <c r="L137" s="71"/>
      <c r="M137" s="223" t="s">
        <v>24</v>
      </c>
      <c r="N137" s="224" t="s">
        <v>47</v>
      </c>
      <c r="O137" s="46"/>
      <c r="P137" s="225">
        <f>O137*H137</f>
        <v>0</v>
      </c>
      <c r="Q137" s="225">
        <v>0.18776000000000001</v>
      </c>
      <c r="R137" s="225">
        <f>Q137*H137</f>
        <v>420.58240000000001</v>
      </c>
      <c r="S137" s="225">
        <v>0</v>
      </c>
      <c r="T137" s="226">
        <f>S137*H137</f>
        <v>0</v>
      </c>
      <c r="AR137" s="23" t="s">
        <v>132</v>
      </c>
      <c r="AT137" s="23" t="s">
        <v>127</v>
      </c>
      <c r="AU137" s="23" t="s">
        <v>85</v>
      </c>
      <c r="AY137" s="23" t="s">
        <v>125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3" t="s">
        <v>40</v>
      </c>
      <c r="BK137" s="227">
        <f>ROUND(I137*H137,1)</f>
        <v>0</v>
      </c>
      <c r="BL137" s="23" t="s">
        <v>132</v>
      </c>
      <c r="BM137" s="23" t="s">
        <v>215</v>
      </c>
    </row>
    <row r="138" s="11" customFormat="1">
      <c r="B138" s="228"/>
      <c r="C138" s="229"/>
      <c r="D138" s="230" t="s">
        <v>134</v>
      </c>
      <c r="E138" s="231" t="s">
        <v>24</v>
      </c>
      <c r="F138" s="232" t="s">
        <v>216</v>
      </c>
      <c r="G138" s="229"/>
      <c r="H138" s="233">
        <v>2240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134</v>
      </c>
      <c r="AU138" s="239" t="s">
        <v>85</v>
      </c>
      <c r="AV138" s="11" t="s">
        <v>85</v>
      </c>
      <c r="AW138" s="11" t="s">
        <v>39</v>
      </c>
      <c r="AX138" s="11" t="s">
        <v>40</v>
      </c>
      <c r="AY138" s="239" t="s">
        <v>125</v>
      </c>
    </row>
    <row r="139" s="10" customFormat="1" ht="29.88" customHeight="1">
      <c r="B139" s="200"/>
      <c r="C139" s="201"/>
      <c r="D139" s="202" t="s">
        <v>75</v>
      </c>
      <c r="E139" s="214" t="s">
        <v>173</v>
      </c>
      <c r="F139" s="214" t="s">
        <v>217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SUM(P140:P178)</f>
        <v>0</v>
      </c>
      <c r="Q139" s="208"/>
      <c r="R139" s="209">
        <f>SUM(R140:R178)</f>
        <v>174.79068359999999</v>
      </c>
      <c r="S139" s="208"/>
      <c r="T139" s="210">
        <f>SUM(T140:T178)</f>
        <v>31.612500000000001</v>
      </c>
      <c r="AR139" s="211" t="s">
        <v>40</v>
      </c>
      <c r="AT139" s="212" t="s">
        <v>75</v>
      </c>
      <c r="AU139" s="212" t="s">
        <v>40</v>
      </c>
      <c r="AY139" s="211" t="s">
        <v>125</v>
      </c>
      <c r="BK139" s="213">
        <f>SUM(BK140:BK178)</f>
        <v>0</v>
      </c>
    </row>
    <row r="140" s="1" customFormat="1" ht="25.5" customHeight="1">
      <c r="B140" s="45"/>
      <c r="C140" s="216" t="s">
        <v>218</v>
      </c>
      <c r="D140" s="216" t="s">
        <v>127</v>
      </c>
      <c r="E140" s="217" t="s">
        <v>219</v>
      </c>
      <c r="F140" s="218" t="s">
        <v>220</v>
      </c>
      <c r="G140" s="219" t="s">
        <v>221</v>
      </c>
      <c r="H140" s="220">
        <v>6</v>
      </c>
      <c r="I140" s="221"/>
      <c r="J140" s="222">
        <f>ROUND(I140*H140,1)</f>
        <v>0</v>
      </c>
      <c r="K140" s="218" t="s">
        <v>131</v>
      </c>
      <c r="L140" s="71"/>
      <c r="M140" s="223" t="s">
        <v>24</v>
      </c>
      <c r="N140" s="224" t="s">
        <v>47</v>
      </c>
      <c r="O140" s="46"/>
      <c r="P140" s="225">
        <f>O140*H140</f>
        <v>0</v>
      </c>
      <c r="Q140" s="225">
        <v>16.75142</v>
      </c>
      <c r="R140" s="225">
        <f>Q140*H140</f>
        <v>100.50852</v>
      </c>
      <c r="S140" s="225">
        <v>0</v>
      </c>
      <c r="T140" s="226">
        <f>S140*H140</f>
        <v>0</v>
      </c>
      <c r="AR140" s="23" t="s">
        <v>132</v>
      </c>
      <c r="AT140" s="23" t="s">
        <v>127</v>
      </c>
      <c r="AU140" s="23" t="s">
        <v>85</v>
      </c>
      <c r="AY140" s="23" t="s">
        <v>125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3" t="s">
        <v>40</v>
      </c>
      <c r="BK140" s="227">
        <f>ROUND(I140*H140,1)</f>
        <v>0</v>
      </c>
      <c r="BL140" s="23" t="s">
        <v>132</v>
      </c>
      <c r="BM140" s="23" t="s">
        <v>222</v>
      </c>
    </row>
    <row r="141" s="11" customFormat="1">
      <c r="B141" s="228"/>
      <c r="C141" s="229"/>
      <c r="D141" s="230" t="s">
        <v>134</v>
      </c>
      <c r="E141" s="231" t="s">
        <v>24</v>
      </c>
      <c r="F141" s="232" t="s">
        <v>223</v>
      </c>
      <c r="G141" s="229"/>
      <c r="H141" s="233">
        <v>2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134</v>
      </c>
      <c r="AU141" s="239" t="s">
        <v>85</v>
      </c>
      <c r="AV141" s="11" t="s">
        <v>85</v>
      </c>
      <c r="AW141" s="11" t="s">
        <v>39</v>
      </c>
      <c r="AX141" s="11" t="s">
        <v>76</v>
      </c>
      <c r="AY141" s="239" t="s">
        <v>125</v>
      </c>
    </row>
    <row r="142" s="11" customFormat="1">
      <c r="B142" s="228"/>
      <c r="C142" s="229"/>
      <c r="D142" s="230" t="s">
        <v>134</v>
      </c>
      <c r="E142" s="231" t="s">
        <v>24</v>
      </c>
      <c r="F142" s="232" t="s">
        <v>224</v>
      </c>
      <c r="G142" s="229"/>
      <c r="H142" s="233">
        <v>2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134</v>
      </c>
      <c r="AU142" s="239" t="s">
        <v>85</v>
      </c>
      <c r="AV142" s="11" t="s">
        <v>85</v>
      </c>
      <c r="AW142" s="11" t="s">
        <v>39</v>
      </c>
      <c r="AX142" s="11" t="s">
        <v>76</v>
      </c>
      <c r="AY142" s="239" t="s">
        <v>125</v>
      </c>
    </row>
    <row r="143" s="11" customFormat="1">
      <c r="B143" s="228"/>
      <c r="C143" s="229"/>
      <c r="D143" s="230" t="s">
        <v>134</v>
      </c>
      <c r="E143" s="231" t="s">
        <v>24</v>
      </c>
      <c r="F143" s="232" t="s">
        <v>225</v>
      </c>
      <c r="G143" s="229"/>
      <c r="H143" s="233">
        <v>2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134</v>
      </c>
      <c r="AU143" s="239" t="s">
        <v>85</v>
      </c>
      <c r="AV143" s="11" t="s">
        <v>85</v>
      </c>
      <c r="AW143" s="11" t="s">
        <v>39</v>
      </c>
      <c r="AX143" s="11" t="s">
        <v>76</v>
      </c>
      <c r="AY143" s="239" t="s">
        <v>125</v>
      </c>
    </row>
    <row r="144" s="12" customFormat="1">
      <c r="B144" s="240"/>
      <c r="C144" s="241"/>
      <c r="D144" s="230" t="s">
        <v>134</v>
      </c>
      <c r="E144" s="242" t="s">
        <v>24</v>
      </c>
      <c r="F144" s="243" t="s">
        <v>142</v>
      </c>
      <c r="G144" s="241"/>
      <c r="H144" s="244">
        <v>6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134</v>
      </c>
      <c r="AU144" s="250" t="s">
        <v>85</v>
      </c>
      <c r="AV144" s="12" t="s">
        <v>132</v>
      </c>
      <c r="AW144" s="12" t="s">
        <v>39</v>
      </c>
      <c r="AX144" s="12" t="s">
        <v>40</v>
      </c>
      <c r="AY144" s="250" t="s">
        <v>125</v>
      </c>
    </row>
    <row r="145" s="1" customFormat="1" ht="38.25" customHeight="1">
      <c r="B145" s="45"/>
      <c r="C145" s="216" t="s">
        <v>9</v>
      </c>
      <c r="D145" s="216" t="s">
        <v>127</v>
      </c>
      <c r="E145" s="217" t="s">
        <v>226</v>
      </c>
      <c r="F145" s="218" t="s">
        <v>227</v>
      </c>
      <c r="G145" s="219" t="s">
        <v>221</v>
      </c>
      <c r="H145" s="220">
        <v>5</v>
      </c>
      <c r="I145" s="221"/>
      <c r="J145" s="222">
        <f>ROUND(I145*H145,1)</f>
        <v>0</v>
      </c>
      <c r="K145" s="218" t="s">
        <v>131</v>
      </c>
      <c r="L145" s="71"/>
      <c r="M145" s="223" t="s">
        <v>24</v>
      </c>
      <c r="N145" s="224" t="s">
        <v>47</v>
      </c>
      <c r="O145" s="46"/>
      <c r="P145" s="225">
        <f>O145*H145</f>
        <v>0</v>
      </c>
      <c r="Q145" s="225">
        <v>8.5278399999999994</v>
      </c>
      <c r="R145" s="225">
        <f>Q145*H145</f>
        <v>42.639199999999995</v>
      </c>
      <c r="S145" s="225">
        <v>0</v>
      </c>
      <c r="T145" s="226">
        <f>S145*H145</f>
        <v>0</v>
      </c>
      <c r="AR145" s="23" t="s">
        <v>132</v>
      </c>
      <c r="AT145" s="23" t="s">
        <v>127</v>
      </c>
      <c r="AU145" s="23" t="s">
        <v>85</v>
      </c>
      <c r="AY145" s="23" t="s">
        <v>125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3" t="s">
        <v>40</v>
      </c>
      <c r="BK145" s="227">
        <f>ROUND(I145*H145,1)</f>
        <v>0</v>
      </c>
      <c r="BL145" s="23" t="s">
        <v>132</v>
      </c>
      <c r="BM145" s="23" t="s">
        <v>228</v>
      </c>
    </row>
    <row r="146" s="13" customFormat="1">
      <c r="B146" s="251"/>
      <c r="C146" s="252"/>
      <c r="D146" s="230" t="s">
        <v>134</v>
      </c>
      <c r="E146" s="253" t="s">
        <v>24</v>
      </c>
      <c r="F146" s="254" t="s">
        <v>229</v>
      </c>
      <c r="G146" s="252"/>
      <c r="H146" s="253" t="s">
        <v>24</v>
      </c>
      <c r="I146" s="255"/>
      <c r="J146" s="252"/>
      <c r="K146" s="252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134</v>
      </c>
      <c r="AU146" s="260" t="s">
        <v>85</v>
      </c>
      <c r="AV146" s="13" t="s">
        <v>40</v>
      </c>
      <c r="AW146" s="13" t="s">
        <v>39</v>
      </c>
      <c r="AX146" s="13" t="s">
        <v>76</v>
      </c>
      <c r="AY146" s="260" t="s">
        <v>125</v>
      </c>
    </row>
    <row r="147" s="11" customFormat="1">
      <c r="B147" s="228"/>
      <c r="C147" s="229"/>
      <c r="D147" s="230" t="s">
        <v>134</v>
      </c>
      <c r="E147" s="231" t="s">
        <v>24</v>
      </c>
      <c r="F147" s="232" t="s">
        <v>230</v>
      </c>
      <c r="G147" s="229"/>
      <c r="H147" s="233">
        <v>1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134</v>
      </c>
      <c r="AU147" s="239" t="s">
        <v>85</v>
      </c>
      <c r="AV147" s="11" t="s">
        <v>85</v>
      </c>
      <c r="AW147" s="11" t="s">
        <v>39</v>
      </c>
      <c r="AX147" s="11" t="s">
        <v>76</v>
      </c>
      <c r="AY147" s="239" t="s">
        <v>125</v>
      </c>
    </row>
    <row r="148" s="11" customFormat="1">
      <c r="B148" s="228"/>
      <c r="C148" s="229"/>
      <c r="D148" s="230" t="s">
        <v>134</v>
      </c>
      <c r="E148" s="231" t="s">
        <v>24</v>
      </c>
      <c r="F148" s="232" t="s">
        <v>231</v>
      </c>
      <c r="G148" s="229"/>
      <c r="H148" s="233">
        <v>2</v>
      </c>
      <c r="I148" s="234"/>
      <c r="J148" s="229"/>
      <c r="K148" s="229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134</v>
      </c>
      <c r="AU148" s="239" t="s">
        <v>85</v>
      </c>
      <c r="AV148" s="11" t="s">
        <v>85</v>
      </c>
      <c r="AW148" s="11" t="s">
        <v>39</v>
      </c>
      <c r="AX148" s="11" t="s">
        <v>76</v>
      </c>
      <c r="AY148" s="239" t="s">
        <v>125</v>
      </c>
    </row>
    <row r="149" s="11" customFormat="1">
      <c r="B149" s="228"/>
      <c r="C149" s="229"/>
      <c r="D149" s="230" t="s">
        <v>134</v>
      </c>
      <c r="E149" s="231" t="s">
        <v>24</v>
      </c>
      <c r="F149" s="232" t="s">
        <v>232</v>
      </c>
      <c r="G149" s="229"/>
      <c r="H149" s="233">
        <v>2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134</v>
      </c>
      <c r="AU149" s="239" t="s">
        <v>85</v>
      </c>
      <c r="AV149" s="11" t="s">
        <v>85</v>
      </c>
      <c r="AW149" s="11" t="s">
        <v>39</v>
      </c>
      <c r="AX149" s="11" t="s">
        <v>76</v>
      </c>
      <c r="AY149" s="239" t="s">
        <v>125</v>
      </c>
    </row>
    <row r="150" s="12" customFormat="1">
      <c r="B150" s="240"/>
      <c r="C150" s="241"/>
      <c r="D150" s="230" t="s">
        <v>134</v>
      </c>
      <c r="E150" s="242" t="s">
        <v>24</v>
      </c>
      <c r="F150" s="243" t="s">
        <v>142</v>
      </c>
      <c r="G150" s="241"/>
      <c r="H150" s="244">
        <v>5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134</v>
      </c>
      <c r="AU150" s="250" t="s">
        <v>85</v>
      </c>
      <c r="AV150" s="12" t="s">
        <v>132</v>
      </c>
      <c r="AW150" s="12" t="s">
        <v>39</v>
      </c>
      <c r="AX150" s="12" t="s">
        <v>40</v>
      </c>
      <c r="AY150" s="250" t="s">
        <v>125</v>
      </c>
    </row>
    <row r="151" s="1" customFormat="1" ht="25.5" customHeight="1">
      <c r="B151" s="45"/>
      <c r="C151" s="216" t="s">
        <v>233</v>
      </c>
      <c r="D151" s="216" t="s">
        <v>127</v>
      </c>
      <c r="E151" s="217" t="s">
        <v>234</v>
      </c>
      <c r="F151" s="218" t="s">
        <v>235</v>
      </c>
      <c r="G151" s="219" t="s">
        <v>221</v>
      </c>
      <c r="H151" s="220">
        <v>20</v>
      </c>
      <c r="I151" s="221"/>
      <c r="J151" s="222">
        <f>ROUND(I151*H151,1)</f>
        <v>0</v>
      </c>
      <c r="K151" s="218" t="s">
        <v>131</v>
      </c>
      <c r="L151" s="71"/>
      <c r="M151" s="223" t="s">
        <v>24</v>
      </c>
      <c r="N151" s="224" t="s">
        <v>47</v>
      </c>
      <c r="O151" s="46"/>
      <c r="P151" s="225">
        <f>O151*H151</f>
        <v>0</v>
      </c>
      <c r="Q151" s="225">
        <v>0.59926999999999997</v>
      </c>
      <c r="R151" s="225">
        <f>Q151*H151</f>
        <v>11.985399999999999</v>
      </c>
      <c r="S151" s="225">
        <v>0</v>
      </c>
      <c r="T151" s="226">
        <f>S151*H151</f>
        <v>0</v>
      </c>
      <c r="AR151" s="23" t="s">
        <v>132</v>
      </c>
      <c r="AT151" s="23" t="s">
        <v>127</v>
      </c>
      <c r="AU151" s="23" t="s">
        <v>85</v>
      </c>
      <c r="AY151" s="23" t="s">
        <v>125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3" t="s">
        <v>40</v>
      </c>
      <c r="BK151" s="227">
        <f>ROUND(I151*H151,1)</f>
        <v>0</v>
      </c>
      <c r="BL151" s="23" t="s">
        <v>132</v>
      </c>
      <c r="BM151" s="23" t="s">
        <v>236</v>
      </c>
    </row>
    <row r="152" s="13" customFormat="1">
      <c r="B152" s="251"/>
      <c r="C152" s="252"/>
      <c r="D152" s="230" t="s">
        <v>134</v>
      </c>
      <c r="E152" s="253" t="s">
        <v>24</v>
      </c>
      <c r="F152" s="254" t="s">
        <v>229</v>
      </c>
      <c r="G152" s="252"/>
      <c r="H152" s="253" t="s">
        <v>24</v>
      </c>
      <c r="I152" s="255"/>
      <c r="J152" s="252"/>
      <c r="K152" s="252"/>
      <c r="L152" s="256"/>
      <c r="M152" s="257"/>
      <c r="N152" s="258"/>
      <c r="O152" s="258"/>
      <c r="P152" s="258"/>
      <c r="Q152" s="258"/>
      <c r="R152" s="258"/>
      <c r="S152" s="258"/>
      <c r="T152" s="259"/>
      <c r="AT152" s="260" t="s">
        <v>134</v>
      </c>
      <c r="AU152" s="260" t="s">
        <v>85</v>
      </c>
      <c r="AV152" s="13" t="s">
        <v>40</v>
      </c>
      <c r="AW152" s="13" t="s">
        <v>39</v>
      </c>
      <c r="AX152" s="13" t="s">
        <v>76</v>
      </c>
      <c r="AY152" s="260" t="s">
        <v>125</v>
      </c>
    </row>
    <row r="153" s="11" customFormat="1">
      <c r="B153" s="228"/>
      <c r="C153" s="229"/>
      <c r="D153" s="230" t="s">
        <v>134</v>
      </c>
      <c r="E153" s="231" t="s">
        <v>24</v>
      </c>
      <c r="F153" s="232" t="s">
        <v>237</v>
      </c>
      <c r="G153" s="229"/>
      <c r="H153" s="233">
        <v>4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134</v>
      </c>
      <c r="AU153" s="239" t="s">
        <v>85</v>
      </c>
      <c r="AV153" s="11" t="s">
        <v>85</v>
      </c>
      <c r="AW153" s="11" t="s">
        <v>39</v>
      </c>
      <c r="AX153" s="11" t="s">
        <v>76</v>
      </c>
      <c r="AY153" s="239" t="s">
        <v>125</v>
      </c>
    </row>
    <row r="154" s="11" customFormat="1">
      <c r="B154" s="228"/>
      <c r="C154" s="229"/>
      <c r="D154" s="230" t="s">
        <v>134</v>
      </c>
      <c r="E154" s="231" t="s">
        <v>24</v>
      </c>
      <c r="F154" s="232" t="s">
        <v>238</v>
      </c>
      <c r="G154" s="229"/>
      <c r="H154" s="233">
        <v>8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134</v>
      </c>
      <c r="AU154" s="239" t="s">
        <v>85</v>
      </c>
      <c r="AV154" s="11" t="s">
        <v>85</v>
      </c>
      <c r="AW154" s="11" t="s">
        <v>39</v>
      </c>
      <c r="AX154" s="11" t="s">
        <v>76</v>
      </c>
      <c r="AY154" s="239" t="s">
        <v>125</v>
      </c>
    </row>
    <row r="155" s="11" customFormat="1">
      <c r="B155" s="228"/>
      <c r="C155" s="229"/>
      <c r="D155" s="230" t="s">
        <v>134</v>
      </c>
      <c r="E155" s="231" t="s">
        <v>24</v>
      </c>
      <c r="F155" s="232" t="s">
        <v>239</v>
      </c>
      <c r="G155" s="229"/>
      <c r="H155" s="233">
        <v>8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134</v>
      </c>
      <c r="AU155" s="239" t="s">
        <v>85</v>
      </c>
      <c r="AV155" s="11" t="s">
        <v>85</v>
      </c>
      <c r="AW155" s="11" t="s">
        <v>39</v>
      </c>
      <c r="AX155" s="11" t="s">
        <v>76</v>
      </c>
      <c r="AY155" s="239" t="s">
        <v>125</v>
      </c>
    </row>
    <row r="156" s="12" customFormat="1">
      <c r="B156" s="240"/>
      <c r="C156" s="241"/>
      <c r="D156" s="230" t="s">
        <v>134</v>
      </c>
      <c r="E156" s="242" t="s">
        <v>24</v>
      </c>
      <c r="F156" s="243" t="s">
        <v>142</v>
      </c>
      <c r="G156" s="241"/>
      <c r="H156" s="244">
        <v>20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134</v>
      </c>
      <c r="AU156" s="250" t="s">
        <v>85</v>
      </c>
      <c r="AV156" s="12" t="s">
        <v>132</v>
      </c>
      <c r="AW156" s="12" t="s">
        <v>39</v>
      </c>
      <c r="AX156" s="12" t="s">
        <v>40</v>
      </c>
      <c r="AY156" s="250" t="s">
        <v>125</v>
      </c>
    </row>
    <row r="157" s="1" customFormat="1" ht="25.5" customHeight="1">
      <c r="B157" s="45"/>
      <c r="C157" s="216" t="s">
        <v>240</v>
      </c>
      <c r="D157" s="216" t="s">
        <v>127</v>
      </c>
      <c r="E157" s="217" t="s">
        <v>241</v>
      </c>
      <c r="F157" s="218" t="s">
        <v>242</v>
      </c>
      <c r="G157" s="219" t="s">
        <v>130</v>
      </c>
      <c r="H157" s="220">
        <v>6.0800000000000001</v>
      </c>
      <c r="I157" s="221"/>
      <c r="J157" s="222">
        <f>ROUND(I157*H157,1)</f>
        <v>0</v>
      </c>
      <c r="K157" s="218" t="s">
        <v>131</v>
      </c>
      <c r="L157" s="71"/>
      <c r="M157" s="223" t="s">
        <v>24</v>
      </c>
      <c r="N157" s="224" t="s">
        <v>47</v>
      </c>
      <c r="O157" s="46"/>
      <c r="P157" s="225">
        <f>O157*H157</f>
        <v>0</v>
      </c>
      <c r="Q157" s="225">
        <v>2.46367</v>
      </c>
      <c r="R157" s="225">
        <f>Q157*H157</f>
        <v>14.9791136</v>
      </c>
      <c r="S157" s="225">
        <v>0</v>
      </c>
      <c r="T157" s="226">
        <f>S157*H157</f>
        <v>0</v>
      </c>
      <c r="AR157" s="23" t="s">
        <v>132</v>
      </c>
      <c r="AT157" s="23" t="s">
        <v>127</v>
      </c>
      <c r="AU157" s="23" t="s">
        <v>85</v>
      </c>
      <c r="AY157" s="23" t="s">
        <v>125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3" t="s">
        <v>40</v>
      </c>
      <c r="BK157" s="227">
        <f>ROUND(I157*H157,1)</f>
        <v>0</v>
      </c>
      <c r="BL157" s="23" t="s">
        <v>132</v>
      </c>
      <c r="BM157" s="23" t="s">
        <v>243</v>
      </c>
    </row>
    <row r="158" s="11" customFormat="1">
      <c r="B158" s="228"/>
      <c r="C158" s="229"/>
      <c r="D158" s="230" t="s">
        <v>134</v>
      </c>
      <c r="E158" s="231" t="s">
        <v>24</v>
      </c>
      <c r="F158" s="232" t="s">
        <v>244</v>
      </c>
      <c r="G158" s="229"/>
      <c r="H158" s="233">
        <v>1.3600000000000001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134</v>
      </c>
      <c r="AU158" s="239" t="s">
        <v>85</v>
      </c>
      <c r="AV158" s="11" t="s">
        <v>85</v>
      </c>
      <c r="AW158" s="11" t="s">
        <v>39</v>
      </c>
      <c r="AX158" s="11" t="s">
        <v>76</v>
      </c>
      <c r="AY158" s="239" t="s">
        <v>125</v>
      </c>
    </row>
    <row r="159" s="11" customFormat="1">
      <c r="B159" s="228"/>
      <c r="C159" s="229"/>
      <c r="D159" s="230" t="s">
        <v>134</v>
      </c>
      <c r="E159" s="231" t="s">
        <v>24</v>
      </c>
      <c r="F159" s="232" t="s">
        <v>245</v>
      </c>
      <c r="G159" s="229"/>
      <c r="H159" s="233">
        <v>2.1600000000000001</v>
      </c>
      <c r="I159" s="234"/>
      <c r="J159" s="229"/>
      <c r="K159" s="229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134</v>
      </c>
      <c r="AU159" s="239" t="s">
        <v>85</v>
      </c>
      <c r="AV159" s="11" t="s">
        <v>85</v>
      </c>
      <c r="AW159" s="11" t="s">
        <v>39</v>
      </c>
      <c r="AX159" s="11" t="s">
        <v>76</v>
      </c>
      <c r="AY159" s="239" t="s">
        <v>125</v>
      </c>
    </row>
    <row r="160" s="11" customFormat="1">
      <c r="B160" s="228"/>
      <c r="C160" s="229"/>
      <c r="D160" s="230" t="s">
        <v>134</v>
      </c>
      <c r="E160" s="231" t="s">
        <v>24</v>
      </c>
      <c r="F160" s="232" t="s">
        <v>246</v>
      </c>
      <c r="G160" s="229"/>
      <c r="H160" s="233">
        <v>2.5600000000000001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134</v>
      </c>
      <c r="AU160" s="239" t="s">
        <v>85</v>
      </c>
      <c r="AV160" s="11" t="s">
        <v>85</v>
      </c>
      <c r="AW160" s="11" t="s">
        <v>39</v>
      </c>
      <c r="AX160" s="11" t="s">
        <v>76</v>
      </c>
      <c r="AY160" s="239" t="s">
        <v>125</v>
      </c>
    </row>
    <row r="161" s="12" customFormat="1">
      <c r="B161" s="240"/>
      <c r="C161" s="241"/>
      <c r="D161" s="230" t="s">
        <v>134</v>
      </c>
      <c r="E161" s="242" t="s">
        <v>24</v>
      </c>
      <c r="F161" s="243" t="s">
        <v>142</v>
      </c>
      <c r="G161" s="241"/>
      <c r="H161" s="244">
        <v>6.0800000000000001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134</v>
      </c>
      <c r="AU161" s="250" t="s">
        <v>85</v>
      </c>
      <c r="AV161" s="12" t="s">
        <v>132</v>
      </c>
      <c r="AW161" s="12" t="s">
        <v>39</v>
      </c>
      <c r="AX161" s="12" t="s">
        <v>40</v>
      </c>
      <c r="AY161" s="250" t="s">
        <v>125</v>
      </c>
    </row>
    <row r="162" s="1" customFormat="1" ht="25.5" customHeight="1">
      <c r="B162" s="45"/>
      <c r="C162" s="216" t="s">
        <v>247</v>
      </c>
      <c r="D162" s="216" t="s">
        <v>127</v>
      </c>
      <c r="E162" s="217" t="s">
        <v>248</v>
      </c>
      <c r="F162" s="218" t="s">
        <v>249</v>
      </c>
      <c r="G162" s="219" t="s">
        <v>250</v>
      </c>
      <c r="H162" s="220">
        <v>34</v>
      </c>
      <c r="I162" s="221"/>
      <c r="J162" s="222">
        <f>ROUND(I162*H162,1)</f>
        <v>0</v>
      </c>
      <c r="K162" s="218" t="s">
        <v>131</v>
      </c>
      <c r="L162" s="71"/>
      <c r="M162" s="223" t="s">
        <v>24</v>
      </c>
      <c r="N162" s="224" t="s">
        <v>47</v>
      </c>
      <c r="O162" s="46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23" t="s">
        <v>132</v>
      </c>
      <c r="AT162" s="23" t="s">
        <v>127</v>
      </c>
      <c r="AU162" s="23" t="s">
        <v>85</v>
      </c>
      <c r="AY162" s="23" t="s">
        <v>125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3" t="s">
        <v>40</v>
      </c>
      <c r="BK162" s="227">
        <f>ROUND(I162*H162,1)</f>
        <v>0</v>
      </c>
      <c r="BL162" s="23" t="s">
        <v>132</v>
      </c>
      <c r="BM162" s="23" t="s">
        <v>251</v>
      </c>
    </row>
    <row r="163" s="11" customFormat="1">
      <c r="B163" s="228"/>
      <c r="C163" s="229"/>
      <c r="D163" s="230" t="s">
        <v>134</v>
      </c>
      <c r="E163" s="231" t="s">
        <v>24</v>
      </c>
      <c r="F163" s="232" t="s">
        <v>252</v>
      </c>
      <c r="G163" s="229"/>
      <c r="H163" s="233">
        <v>8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134</v>
      </c>
      <c r="AU163" s="239" t="s">
        <v>85</v>
      </c>
      <c r="AV163" s="11" t="s">
        <v>85</v>
      </c>
      <c r="AW163" s="11" t="s">
        <v>39</v>
      </c>
      <c r="AX163" s="11" t="s">
        <v>76</v>
      </c>
      <c r="AY163" s="239" t="s">
        <v>125</v>
      </c>
    </row>
    <row r="164" s="11" customFormat="1">
      <c r="B164" s="228"/>
      <c r="C164" s="229"/>
      <c r="D164" s="230" t="s">
        <v>134</v>
      </c>
      <c r="E164" s="231" t="s">
        <v>24</v>
      </c>
      <c r="F164" s="232" t="s">
        <v>253</v>
      </c>
      <c r="G164" s="229"/>
      <c r="H164" s="233">
        <v>12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134</v>
      </c>
      <c r="AU164" s="239" t="s">
        <v>85</v>
      </c>
      <c r="AV164" s="11" t="s">
        <v>85</v>
      </c>
      <c r="AW164" s="11" t="s">
        <v>39</v>
      </c>
      <c r="AX164" s="11" t="s">
        <v>76</v>
      </c>
      <c r="AY164" s="239" t="s">
        <v>125</v>
      </c>
    </row>
    <row r="165" s="11" customFormat="1">
      <c r="B165" s="228"/>
      <c r="C165" s="229"/>
      <c r="D165" s="230" t="s">
        <v>134</v>
      </c>
      <c r="E165" s="231" t="s">
        <v>24</v>
      </c>
      <c r="F165" s="232" t="s">
        <v>254</v>
      </c>
      <c r="G165" s="229"/>
      <c r="H165" s="233">
        <v>14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134</v>
      </c>
      <c r="AU165" s="239" t="s">
        <v>85</v>
      </c>
      <c r="AV165" s="11" t="s">
        <v>85</v>
      </c>
      <c r="AW165" s="11" t="s">
        <v>39</v>
      </c>
      <c r="AX165" s="11" t="s">
        <v>76</v>
      </c>
      <c r="AY165" s="239" t="s">
        <v>125</v>
      </c>
    </row>
    <row r="166" s="12" customFormat="1">
      <c r="B166" s="240"/>
      <c r="C166" s="241"/>
      <c r="D166" s="230" t="s">
        <v>134</v>
      </c>
      <c r="E166" s="242" t="s">
        <v>24</v>
      </c>
      <c r="F166" s="243" t="s">
        <v>142</v>
      </c>
      <c r="G166" s="241"/>
      <c r="H166" s="244">
        <v>34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134</v>
      </c>
      <c r="AU166" s="250" t="s">
        <v>85</v>
      </c>
      <c r="AV166" s="12" t="s">
        <v>132</v>
      </c>
      <c r="AW166" s="12" t="s">
        <v>39</v>
      </c>
      <c r="AX166" s="12" t="s">
        <v>40</v>
      </c>
      <c r="AY166" s="250" t="s">
        <v>125</v>
      </c>
    </row>
    <row r="167" s="1" customFormat="1" ht="16.5" customHeight="1">
      <c r="B167" s="45"/>
      <c r="C167" s="261" t="s">
        <v>255</v>
      </c>
      <c r="D167" s="261" t="s">
        <v>256</v>
      </c>
      <c r="E167" s="262" t="s">
        <v>257</v>
      </c>
      <c r="F167" s="263" t="s">
        <v>258</v>
      </c>
      <c r="G167" s="264" t="s">
        <v>250</v>
      </c>
      <c r="H167" s="265">
        <v>34</v>
      </c>
      <c r="I167" s="266"/>
      <c r="J167" s="267">
        <f>ROUND(I167*H167,1)</f>
        <v>0</v>
      </c>
      <c r="K167" s="263" t="s">
        <v>131</v>
      </c>
      <c r="L167" s="268"/>
      <c r="M167" s="269" t="s">
        <v>24</v>
      </c>
      <c r="N167" s="270" t="s">
        <v>47</v>
      </c>
      <c r="O167" s="46"/>
      <c r="P167" s="225">
        <f>O167*H167</f>
        <v>0</v>
      </c>
      <c r="Q167" s="225">
        <v>0.019099999999999999</v>
      </c>
      <c r="R167" s="225">
        <f>Q167*H167</f>
        <v>0.64939999999999998</v>
      </c>
      <c r="S167" s="225">
        <v>0</v>
      </c>
      <c r="T167" s="226">
        <f>S167*H167</f>
        <v>0</v>
      </c>
      <c r="AR167" s="23" t="s">
        <v>167</v>
      </c>
      <c r="AT167" s="23" t="s">
        <v>256</v>
      </c>
      <c r="AU167" s="23" t="s">
        <v>85</v>
      </c>
      <c r="AY167" s="23" t="s">
        <v>125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3" t="s">
        <v>40</v>
      </c>
      <c r="BK167" s="227">
        <f>ROUND(I167*H167,1)</f>
        <v>0</v>
      </c>
      <c r="BL167" s="23" t="s">
        <v>132</v>
      </c>
      <c r="BM167" s="23" t="s">
        <v>259</v>
      </c>
    </row>
    <row r="168" s="1" customFormat="1">
      <c r="B168" s="45"/>
      <c r="C168" s="73"/>
      <c r="D168" s="230" t="s">
        <v>260</v>
      </c>
      <c r="E168" s="73"/>
      <c r="F168" s="271" t="s">
        <v>261</v>
      </c>
      <c r="G168" s="73"/>
      <c r="H168" s="73"/>
      <c r="I168" s="186"/>
      <c r="J168" s="73"/>
      <c r="K168" s="73"/>
      <c r="L168" s="71"/>
      <c r="M168" s="272"/>
      <c r="N168" s="46"/>
      <c r="O168" s="46"/>
      <c r="P168" s="46"/>
      <c r="Q168" s="46"/>
      <c r="R168" s="46"/>
      <c r="S168" s="46"/>
      <c r="T168" s="94"/>
      <c r="AT168" s="23" t="s">
        <v>260</v>
      </c>
      <c r="AU168" s="23" t="s">
        <v>85</v>
      </c>
    </row>
    <row r="169" s="11" customFormat="1">
      <c r="B169" s="228"/>
      <c r="C169" s="229"/>
      <c r="D169" s="230" t="s">
        <v>134</v>
      </c>
      <c r="E169" s="231" t="s">
        <v>24</v>
      </c>
      <c r="F169" s="232" t="s">
        <v>252</v>
      </c>
      <c r="G169" s="229"/>
      <c r="H169" s="233">
        <v>8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134</v>
      </c>
      <c r="AU169" s="239" t="s">
        <v>85</v>
      </c>
      <c r="AV169" s="11" t="s">
        <v>85</v>
      </c>
      <c r="AW169" s="11" t="s">
        <v>39</v>
      </c>
      <c r="AX169" s="11" t="s">
        <v>76</v>
      </c>
      <c r="AY169" s="239" t="s">
        <v>125</v>
      </c>
    </row>
    <row r="170" s="11" customFormat="1">
      <c r="B170" s="228"/>
      <c r="C170" s="229"/>
      <c r="D170" s="230" t="s">
        <v>134</v>
      </c>
      <c r="E170" s="231" t="s">
        <v>24</v>
      </c>
      <c r="F170" s="232" t="s">
        <v>253</v>
      </c>
      <c r="G170" s="229"/>
      <c r="H170" s="233">
        <v>12</v>
      </c>
      <c r="I170" s="234"/>
      <c r="J170" s="229"/>
      <c r="K170" s="229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134</v>
      </c>
      <c r="AU170" s="239" t="s">
        <v>85</v>
      </c>
      <c r="AV170" s="11" t="s">
        <v>85</v>
      </c>
      <c r="AW170" s="11" t="s">
        <v>39</v>
      </c>
      <c r="AX170" s="11" t="s">
        <v>76</v>
      </c>
      <c r="AY170" s="239" t="s">
        <v>125</v>
      </c>
    </row>
    <row r="171" s="11" customFormat="1">
      <c r="B171" s="228"/>
      <c r="C171" s="229"/>
      <c r="D171" s="230" t="s">
        <v>134</v>
      </c>
      <c r="E171" s="231" t="s">
        <v>24</v>
      </c>
      <c r="F171" s="232" t="s">
        <v>254</v>
      </c>
      <c r="G171" s="229"/>
      <c r="H171" s="233">
        <v>14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AT171" s="239" t="s">
        <v>134</v>
      </c>
      <c r="AU171" s="239" t="s">
        <v>85</v>
      </c>
      <c r="AV171" s="11" t="s">
        <v>85</v>
      </c>
      <c r="AW171" s="11" t="s">
        <v>39</v>
      </c>
      <c r="AX171" s="11" t="s">
        <v>76</v>
      </c>
      <c r="AY171" s="239" t="s">
        <v>125</v>
      </c>
    </row>
    <row r="172" s="12" customFormat="1">
      <c r="B172" s="240"/>
      <c r="C172" s="241"/>
      <c r="D172" s="230" t="s">
        <v>134</v>
      </c>
      <c r="E172" s="242" t="s">
        <v>24</v>
      </c>
      <c r="F172" s="243" t="s">
        <v>142</v>
      </c>
      <c r="G172" s="241"/>
      <c r="H172" s="244">
        <v>34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134</v>
      </c>
      <c r="AU172" s="250" t="s">
        <v>85</v>
      </c>
      <c r="AV172" s="12" t="s">
        <v>132</v>
      </c>
      <c r="AW172" s="12" t="s">
        <v>39</v>
      </c>
      <c r="AX172" s="12" t="s">
        <v>40</v>
      </c>
      <c r="AY172" s="250" t="s">
        <v>125</v>
      </c>
    </row>
    <row r="173" s="1" customFormat="1" ht="25.5" customHeight="1">
      <c r="B173" s="45"/>
      <c r="C173" s="216" t="s">
        <v>262</v>
      </c>
      <c r="D173" s="216" t="s">
        <v>127</v>
      </c>
      <c r="E173" s="217" t="s">
        <v>263</v>
      </c>
      <c r="F173" s="218" t="s">
        <v>264</v>
      </c>
      <c r="G173" s="219" t="s">
        <v>164</v>
      </c>
      <c r="H173" s="220">
        <v>6605</v>
      </c>
      <c r="I173" s="221"/>
      <c r="J173" s="222">
        <f>ROUND(I173*H173,1)</f>
        <v>0</v>
      </c>
      <c r="K173" s="218" t="s">
        <v>131</v>
      </c>
      <c r="L173" s="71"/>
      <c r="M173" s="223" t="s">
        <v>24</v>
      </c>
      <c r="N173" s="224" t="s">
        <v>47</v>
      </c>
      <c r="O173" s="46"/>
      <c r="P173" s="225">
        <f>O173*H173</f>
        <v>0</v>
      </c>
      <c r="Q173" s="225">
        <v>0.00060999999999999997</v>
      </c>
      <c r="R173" s="225">
        <f>Q173*H173</f>
        <v>4.0290499999999998</v>
      </c>
      <c r="S173" s="225">
        <v>0</v>
      </c>
      <c r="T173" s="226">
        <f>S173*H173</f>
        <v>0</v>
      </c>
      <c r="AR173" s="23" t="s">
        <v>132</v>
      </c>
      <c r="AT173" s="23" t="s">
        <v>127</v>
      </c>
      <c r="AU173" s="23" t="s">
        <v>85</v>
      </c>
      <c r="AY173" s="23" t="s">
        <v>125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3" t="s">
        <v>40</v>
      </c>
      <c r="BK173" s="227">
        <f>ROUND(I173*H173,1)</f>
        <v>0</v>
      </c>
      <c r="BL173" s="23" t="s">
        <v>132</v>
      </c>
      <c r="BM173" s="23" t="s">
        <v>265</v>
      </c>
    </row>
    <row r="174" s="11" customFormat="1">
      <c r="B174" s="228"/>
      <c r="C174" s="229"/>
      <c r="D174" s="230" t="s">
        <v>134</v>
      </c>
      <c r="E174" s="231" t="s">
        <v>24</v>
      </c>
      <c r="F174" s="232" t="s">
        <v>266</v>
      </c>
      <c r="G174" s="229"/>
      <c r="H174" s="233">
        <v>6605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134</v>
      </c>
      <c r="AU174" s="239" t="s">
        <v>85</v>
      </c>
      <c r="AV174" s="11" t="s">
        <v>85</v>
      </c>
      <c r="AW174" s="11" t="s">
        <v>39</v>
      </c>
      <c r="AX174" s="11" t="s">
        <v>40</v>
      </c>
      <c r="AY174" s="239" t="s">
        <v>125</v>
      </c>
    </row>
    <row r="175" s="1" customFormat="1" ht="63.75" customHeight="1">
      <c r="B175" s="45"/>
      <c r="C175" s="216" t="s">
        <v>85</v>
      </c>
      <c r="D175" s="216" t="s">
        <v>127</v>
      </c>
      <c r="E175" s="217" t="s">
        <v>267</v>
      </c>
      <c r="F175" s="218" t="s">
        <v>268</v>
      </c>
      <c r="G175" s="219" t="s">
        <v>250</v>
      </c>
      <c r="H175" s="220">
        <v>50</v>
      </c>
      <c r="I175" s="221"/>
      <c r="J175" s="222">
        <f>ROUND(I175*H175,1)</f>
        <v>0</v>
      </c>
      <c r="K175" s="218" t="s">
        <v>131</v>
      </c>
      <c r="L175" s="71"/>
      <c r="M175" s="223" t="s">
        <v>24</v>
      </c>
      <c r="N175" s="224" t="s">
        <v>47</v>
      </c>
      <c r="O175" s="46"/>
      <c r="P175" s="225">
        <f>O175*H175</f>
        <v>0</v>
      </c>
      <c r="Q175" s="225">
        <v>0</v>
      </c>
      <c r="R175" s="225">
        <f>Q175*H175</f>
        <v>0</v>
      </c>
      <c r="S175" s="225">
        <v>0.32400000000000001</v>
      </c>
      <c r="T175" s="226">
        <f>S175*H175</f>
        <v>16.199999999999999</v>
      </c>
      <c r="AR175" s="23" t="s">
        <v>132</v>
      </c>
      <c r="AT175" s="23" t="s">
        <v>127</v>
      </c>
      <c r="AU175" s="23" t="s">
        <v>85</v>
      </c>
      <c r="AY175" s="23" t="s">
        <v>125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3" t="s">
        <v>40</v>
      </c>
      <c r="BK175" s="227">
        <f>ROUND(I175*H175,1)</f>
        <v>0</v>
      </c>
      <c r="BL175" s="23" t="s">
        <v>132</v>
      </c>
      <c r="BM175" s="23" t="s">
        <v>269</v>
      </c>
    </row>
    <row r="176" s="11" customFormat="1">
      <c r="B176" s="228"/>
      <c r="C176" s="229"/>
      <c r="D176" s="230" t="s">
        <v>134</v>
      </c>
      <c r="E176" s="231" t="s">
        <v>24</v>
      </c>
      <c r="F176" s="232" t="s">
        <v>270</v>
      </c>
      <c r="G176" s="229"/>
      <c r="H176" s="233">
        <v>50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134</v>
      </c>
      <c r="AU176" s="239" t="s">
        <v>85</v>
      </c>
      <c r="AV176" s="11" t="s">
        <v>85</v>
      </c>
      <c r="AW176" s="11" t="s">
        <v>39</v>
      </c>
      <c r="AX176" s="11" t="s">
        <v>40</v>
      </c>
      <c r="AY176" s="239" t="s">
        <v>125</v>
      </c>
    </row>
    <row r="177" s="1" customFormat="1" ht="38.25" customHeight="1">
      <c r="B177" s="45"/>
      <c r="C177" s="216" t="s">
        <v>271</v>
      </c>
      <c r="D177" s="216" t="s">
        <v>127</v>
      </c>
      <c r="E177" s="217" t="s">
        <v>272</v>
      </c>
      <c r="F177" s="218" t="s">
        <v>273</v>
      </c>
      <c r="G177" s="219" t="s">
        <v>250</v>
      </c>
      <c r="H177" s="220">
        <v>7.5</v>
      </c>
      <c r="I177" s="221"/>
      <c r="J177" s="222">
        <f>ROUND(I177*H177,1)</f>
        <v>0</v>
      </c>
      <c r="K177" s="218" t="s">
        <v>131</v>
      </c>
      <c r="L177" s="71"/>
      <c r="M177" s="223" t="s">
        <v>24</v>
      </c>
      <c r="N177" s="224" t="s">
        <v>47</v>
      </c>
      <c r="O177" s="46"/>
      <c r="P177" s="225">
        <f>O177*H177</f>
        <v>0</v>
      </c>
      <c r="Q177" s="225">
        <v>0</v>
      </c>
      <c r="R177" s="225">
        <f>Q177*H177</f>
        <v>0</v>
      </c>
      <c r="S177" s="225">
        <v>2.0550000000000002</v>
      </c>
      <c r="T177" s="226">
        <f>S177*H177</f>
        <v>15.412500000000001</v>
      </c>
      <c r="AR177" s="23" t="s">
        <v>132</v>
      </c>
      <c r="AT177" s="23" t="s">
        <v>127</v>
      </c>
      <c r="AU177" s="23" t="s">
        <v>85</v>
      </c>
      <c r="AY177" s="23" t="s">
        <v>125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3" t="s">
        <v>40</v>
      </c>
      <c r="BK177" s="227">
        <f>ROUND(I177*H177,1)</f>
        <v>0</v>
      </c>
      <c r="BL177" s="23" t="s">
        <v>132</v>
      </c>
      <c r="BM177" s="23" t="s">
        <v>274</v>
      </c>
    </row>
    <row r="178" s="11" customFormat="1">
      <c r="B178" s="228"/>
      <c r="C178" s="229"/>
      <c r="D178" s="230" t="s">
        <v>134</v>
      </c>
      <c r="E178" s="231" t="s">
        <v>24</v>
      </c>
      <c r="F178" s="232" t="s">
        <v>275</v>
      </c>
      <c r="G178" s="229"/>
      <c r="H178" s="233">
        <v>7.5</v>
      </c>
      <c r="I178" s="234"/>
      <c r="J178" s="229"/>
      <c r="K178" s="229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134</v>
      </c>
      <c r="AU178" s="239" t="s">
        <v>85</v>
      </c>
      <c r="AV178" s="11" t="s">
        <v>85</v>
      </c>
      <c r="AW178" s="11" t="s">
        <v>39</v>
      </c>
      <c r="AX178" s="11" t="s">
        <v>40</v>
      </c>
      <c r="AY178" s="239" t="s">
        <v>125</v>
      </c>
    </row>
    <row r="179" s="10" customFormat="1" ht="29.88" customHeight="1">
      <c r="B179" s="200"/>
      <c r="C179" s="201"/>
      <c r="D179" s="202" t="s">
        <v>75</v>
      </c>
      <c r="E179" s="214" t="s">
        <v>276</v>
      </c>
      <c r="F179" s="214" t="s">
        <v>277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P180</f>
        <v>0</v>
      </c>
      <c r="Q179" s="208"/>
      <c r="R179" s="209">
        <f>R180</f>
        <v>0</v>
      </c>
      <c r="S179" s="208"/>
      <c r="T179" s="210">
        <f>T180</f>
        <v>0</v>
      </c>
      <c r="AR179" s="211" t="s">
        <v>40</v>
      </c>
      <c r="AT179" s="212" t="s">
        <v>75</v>
      </c>
      <c r="AU179" s="212" t="s">
        <v>40</v>
      </c>
      <c r="AY179" s="211" t="s">
        <v>125</v>
      </c>
      <c r="BK179" s="213">
        <f>BK180</f>
        <v>0</v>
      </c>
    </row>
    <row r="180" s="1" customFormat="1" ht="25.5" customHeight="1">
      <c r="B180" s="45"/>
      <c r="C180" s="216" t="s">
        <v>278</v>
      </c>
      <c r="D180" s="216" t="s">
        <v>127</v>
      </c>
      <c r="E180" s="217" t="s">
        <v>279</v>
      </c>
      <c r="F180" s="218" t="s">
        <v>280</v>
      </c>
      <c r="G180" s="219" t="s">
        <v>281</v>
      </c>
      <c r="H180" s="220">
        <v>31.613</v>
      </c>
      <c r="I180" s="221"/>
      <c r="J180" s="222">
        <f>ROUND(I180*H180,1)</f>
        <v>0</v>
      </c>
      <c r="K180" s="218" t="s">
        <v>131</v>
      </c>
      <c r="L180" s="71"/>
      <c r="M180" s="223" t="s">
        <v>24</v>
      </c>
      <c r="N180" s="224" t="s">
        <v>47</v>
      </c>
      <c r="O180" s="46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AR180" s="23" t="s">
        <v>132</v>
      </c>
      <c r="AT180" s="23" t="s">
        <v>127</v>
      </c>
      <c r="AU180" s="23" t="s">
        <v>85</v>
      </c>
      <c r="AY180" s="23" t="s">
        <v>125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3" t="s">
        <v>40</v>
      </c>
      <c r="BK180" s="227">
        <f>ROUND(I180*H180,1)</f>
        <v>0</v>
      </c>
      <c r="BL180" s="23" t="s">
        <v>132</v>
      </c>
      <c r="BM180" s="23" t="s">
        <v>282</v>
      </c>
    </row>
    <row r="181" s="10" customFormat="1" ht="29.88" customHeight="1">
      <c r="B181" s="200"/>
      <c r="C181" s="201"/>
      <c r="D181" s="202" t="s">
        <v>75</v>
      </c>
      <c r="E181" s="214" t="s">
        <v>283</v>
      </c>
      <c r="F181" s="214" t="s">
        <v>284</v>
      </c>
      <c r="G181" s="201"/>
      <c r="H181" s="201"/>
      <c r="I181" s="204"/>
      <c r="J181" s="215">
        <f>BK181</f>
        <v>0</v>
      </c>
      <c r="K181" s="201"/>
      <c r="L181" s="206"/>
      <c r="M181" s="207"/>
      <c r="N181" s="208"/>
      <c r="O181" s="208"/>
      <c r="P181" s="209">
        <f>P182</f>
        <v>0</v>
      </c>
      <c r="Q181" s="208"/>
      <c r="R181" s="209">
        <f>R182</f>
        <v>0</v>
      </c>
      <c r="S181" s="208"/>
      <c r="T181" s="210">
        <f>T182</f>
        <v>0</v>
      </c>
      <c r="AR181" s="211" t="s">
        <v>40</v>
      </c>
      <c r="AT181" s="212" t="s">
        <v>75</v>
      </c>
      <c r="AU181" s="212" t="s">
        <v>40</v>
      </c>
      <c r="AY181" s="211" t="s">
        <v>125</v>
      </c>
      <c r="BK181" s="213">
        <f>BK182</f>
        <v>0</v>
      </c>
    </row>
    <row r="182" s="1" customFormat="1" ht="25.5" customHeight="1">
      <c r="B182" s="45"/>
      <c r="C182" s="216" t="s">
        <v>285</v>
      </c>
      <c r="D182" s="216" t="s">
        <v>127</v>
      </c>
      <c r="E182" s="217" t="s">
        <v>286</v>
      </c>
      <c r="F182" s="218" t="s">
        <v>287</v>
      </c>
      <c r="G182" s="219" t="s">
        <v>281</v>
      </c>
      <c r="H182" s="220">
        <v>629.57000000000005</v>
      </c>
      <c r="I182" s="221"/>
      <c r="J182" s="222">
        <f>ROUND(I182*H182,1)</f>
        <v>0</v>
      </c>
      <c r="K182" s="218" t="s">
        <v>131</v>
      </c>
      <c r="L182" s="71"/>
      <c r="M182" s="223" t="s">
        <v>24</v>
      </c>
      <c r="N182" s="224" t="s">
        <v>47</v>
      </c>
      <c r="O182" s="46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AR182" s="23" t="s">
        <v>132</v>
      </c>
      <c r="AT182" s="23" t="s">
        <v>127</v>
      </c>
      <c r="AU182" s="23" t="s">
        <v>85</v>
      </c>
      <c r="AY182" s="23" t="s">
        <v>125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3" t="s">
        <v>40</v>
      </c>
      <c r="BK182" s="227">
        <f>ROUND(I182*H182,1)</f>
        <v>0</v>
      </c>
      <c r="BL182" s="23" t="s">
        <v>132</v>
      </c>
      <c r="BM182" s="23" t="s">
        <v>288</v>
      </c>
    </row>
    <row r="183" s="10" customFormat="1" ht="37.44" customHeight="1">
      <c r="B183" s="200"/>
      <c r="C183" s="201"/>
      <c r="D183" s="202" t="s">
        <v>75</v>
      </c>
      <c r="E183" s="203" t="s">
        <v>289</v>
      </c>
      <c r="F183" s="203" t="s">
        <v>290</v>
      </c>
      <c r="G183" s="201"/>
      <c r="H183" s="201"/>
      <c r="I183" s="204"/>
      <c r="J183" s="205">
        <f>BK183</f>
        <v>0</v>
      </c>
      <c r="K183" s="201"/>
      <c r="L183" s="206"/>
      <c r="M183" s="207"/>
      <c r="N183" s="208"/>
      <c r="O183" s="208"/>
      <c r="P183" s="209">
        <f>P184+P187</f>
        <v>0</v>
      </c>
      <c r="Q183" s="208"/>
      <c r="R183" s="209">
        <f>R184+R187</f>
        <v>0</v>
      </c>
      <c r="S183" s="208"/>
      <c r="T183" s="210">
        <f>T184+T187</f>
        <v>0</v>
      </c>
      <c r="AR183" s="211" t="s">
        <v>149</v>
      </c>
      <c r="AT183" s="212" t="s">
        <v>75</v>
      </c>
      <c r="AU183" s="212" t="s">
        <v>76</v>
      </c>
      <c r="AY183" s="211" t="s">
        <v>125</v>
      </c>
      <c r="BK183" s="213">
        <f>BK184+BK187</f>
        <v>0</v>
      </c>
    </row>
    <row r="184" s="10" customFormat="1" ht="19.92" customHeight="1">
      <c r="B184" s="200"/>
      <c r="C184" s="201"/>
      <c r="D184" s="202" t="s">
        <v>75</v>
      </c>
      <c r="E184" s="214" t="s">
        <v>291</v>
      </c>
      <c r="F184" s="214" t="s">
        <v>292</v>
      </c>
      <c r="G184" s="201"/>
      <c r="H184" s="201"/>
      <c r="I184" s="204"/>
      <c r="J184" s="215">
        <f>BK184</f>
        <v>0</v>
      </c>
      <c r="K184" s="201"/>
      <c r="L184" s="206"/>
      <c r="M184" s="207"/>
      <c r="N184" s="208"/>
      <c r="O184" s="208"/>
      <c r="P184" s="209">
        <f>SUM(P185:P186)</f>
        <v>0</v>
      </c>
      <c r="Q184" s="208"/>
      <c r="R184" s="209">
        <f>SUM(R185:R186)</f>
        <v>0</v>
      </c>
      <c r="S184" s="208"/>
      <c r="T184" s="210">
        <f>SUM(T185:T186)</f>
        <v>0</v>
      </c>
      <c r="AR184" s="211" t="s">
        <v>149</v>
      </c>
      <c r="AT184" s="212" t="s">
        <v>75</v>
      </c>
      <c r="AU184" s="212" t="s">
        <v>40</v>
      </c>
      <c r="AY184" s="211" t="s">
        <v>125</v>
      </c>
      <c r="BK184" s="213">
        <f>SUM(BK185:BK186)</f>
        <v>0</v>
      </c>
    </row>
    <row r="185" s="1" customFormat="1" ht="25.5" customHeight="1">
      <c r="B185" s="45"/>
      <c r="C185" s="216" t="s">
        <v>293</v>
      </c>
      <c r="D185" s="216" t="s">
        <v>127</v>
      </c>
      <c r="E185" s="217" t="s">
        <v>294</v>
      </c>
      <c r="F185" s="218" t="s">
        <v>295</v>
      </c>
      <c r="G185" s="219" t="s">
        <v>296</v>
      </c>
      <c r="H185" s="220">
        <v>1</v>
      </c>
      <c r="I185" s="221"/>
      <c r="J185" s="222">
        <f>ROUND(I185*H185,1)</f>
        <v>0</v>
      </c>
      <c r="K185" s="218" t="s">
        <v>297</v>
      </c>
      <c r="L185" s="71"/>
      <c r="M185" s="223" t="s">
        <v>24</v>
      </c>
      <c r="N185" s="224" t="s">
        <v>47</v>
      </c>
      <c r="O185" s="46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AR185" s="23" t="s">
        <v>298</v>
      </c>
      <c r="AT185" s="23" t="s">
        <v>127</v>
      </c>
      <c r="AU185" s="23" t="s">
        <v>85</v>
      </c>
      <c r="AY185" s="23" t="s">
        <v>125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3" t="s">
        <v>40</v>
      </c>
      <c r="BK185" s="227">
        <f>ROUND(I185*H185,1)</f>
        <v>0</v>
      </c>
      <c r="BL185" s="23" t="s">
        <v>298</v>
      </c>
      <c r="BM185" s="23" t="s">
        <v>299</v>
      </c>
    </row>
    <row r="186" s="1" customFormat="1" ht="25.5" customHeight="1">
      <c r="B186" s="45"/>
      <c r="C186" s="216" t="s">
        <v>300</v>
      </c>
      <c r="D186" s="216" t="s">
        <v>127</v>
      </c>
      <c r="E186" s="217" t="s">
        <v>301</v>
      </c>
      <c r="F186" s="218" t="s">
        <v>302</v>
      </c>
      <c r="G186" s="219" t="s">
        <v>296</v>
      </c>
      <c r="H186" s="220">
        <v>1</v>
      </c>
      <c r="I186" s="221"/>
      <c r="J186" s="222">
        <f>ROUND(I186*H186,1)</f>
        <v>0</v>
      </c>
      <c r="K186" s="218" t="s">
        <v>131</v>
      </c>
      <c r="L186" s="71"/>
      <c r="M186" s="223" t="s">
        <v>24</v>
      </c>
      <c r="N186" s="224" t="s">
        <v>47</v>
      </c>
      <c r="O186" s="46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23" t="s">
        <v>298</v>
      </c>
      <c r="AT186" s="23" t="s">
        <v>127</v>
      </c>
      <c r="AU186" s="23" t="s">
        <v>85</v>
      </c>
      <c r="AY186" s="23" t="s">
        <v>125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3" t="s">
        <v>40</v>
      </c>
      <c r="BK186" s="227">
        <f>ROUND(I186*H186,1)</f>
        <v>0</v>
      </c>
      <c r="BL186" s="23" t="s">
        <v>298</v>
      </c>
      <c r="BM186" s="23" t="s">
        <v>303</v>
      </c>
    </row>
    <row r="187" s="10" customFormat="1" ht="29.88" customHeight="1">
      <c r="B187" s="200"/>
      <c r="C187" s="201"/>
      <c r="D187" s="202" t="s">
        <v>75</v>
      </c>
      <c r="E187" s="214" t="s">
        <v>304</v>
      </c>
      <c r="F187" s="214" t="s">
        <v>305</v>
      </c>
      <c r="G187" s="201"/>
      <c r="H187" s="201"/>
      <c r="I187" s="204"/>
      <c r="J187" s="215">
        <f>BK187</f>
        <v>0</v>
      </c>
      <c r="K187" s="201"/>
      <c r="L187" s="206"/>
      <c r="M187" s="207"/>
      <c r="N187" s="208"/>
      <c r="O187" s="208"/>
      <c r="P187" s="209">
        <f>SUM(P188:P189)</f>
        <v>0</v>
      </c>
      <c r="Q187" s="208"/>
      <c r="R187" s="209">
        <f>SUM(R188:R189)</f>
        <v>0</v>
      </c>
      <c r="S187" s="208"/>
      <c r="T187" s="210">
        <f>SUM(T188:T189)</f>
        <v>0</v>
      </c>
      <c r="AR187" s="211" t="s">
        <v>149</v>
      </c>
      <c r="AT187" s="212" t="s">
        <v>75</v>
      </c>
      <c r="AU187" s="212" t="s">
        <v>40</v>
      </c>
      <c r="AY187" s="211" t="s">
        <v>125</v>
      </c>
      <c r="BK187" s="213">
        <f>SUM(BK188:BK189)</f>
        <v>0</v>
      </c>
    </row>
    <row r="188" s="1" customFormat="1" ht="16.5" customHeight="1">
      <c r="B188" s="45"/>
      <c r="C188" s="216" t="s">
        <v>306</v>
      </c>
      <c r="D188" s="216" t="s">
        <v>127</v>
      </c>
      <c r="E188" s="217" t="s">
        <v>307</v>
      </c>
      <c r="F188" s="218" t="s">
        <v>308</v>
      </c>
      <c r="G188" s="219" t="s">
        <v>221</v>
      </c>
      <c r="H188" s="220">
        <v>12</v>
      </c>
      <c r="I188" s="221"/>
      <c r="J188" s="222">
        <f>ROUND(I188*H188,1)</f>
        <v>0</v>
      </c>
      <c r="K188" s="218" t="s">
        <v>297</v>
      </c>
      <c r="L188" s="71"/>
      <c r="M188" s="223" t="s">
        <v>24</v>
      </c>
      <c r="N188" s="224" t="s">
        <v>47</v>
      </c>
      <c r="O188" s="46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23" t="s">
        <v>298</v>
      </c>
      <c r="AT188" s="23" t="s">
        <v>127</v>
      </c>
      <c r="AU188" s="23" t="s">
        <v>85</v>
      </c>
      <c r="AY188" s="23" t="s">
        <v>125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3" t="s">
        <v>40</v>
      </c>
      <c r="BK188" s="227">
        <f>ROUND(I188*H188,1)</f>
        <v>0</v>
      </c>
      <c r="BL188" s="23" t="s">
        <v>298</v>
      </c>
      <c r="BM188" s="23" t="s">
        <v>309</v>
      </c>
    </row>
    <row r="189" s="11" customFormat="1">
      <c r="B189" s="228"/>
      <c r="C189" s="229"/>
      <c r="D189" s="230" t="s">
        <v>134</v>
      </c>
      <c r="E189" s="231" t="s">
        <v>24</v>
      </c>
      <c r="F189" s="232" t="s">
        <v>310</v>
      </c>
      <c r="G189" s="229"/>
      <c r="H189" s="233">
        <v>12</v>
      </c>
      <c r="I189" s="234"/>
      <c r="J189" s="229"/>
      <c r="K189" s="229"/>
      <c r="L189" s="235"/>
      <c r="M189" s="273"/>
      <c r="N189" s="274"/>
      <c r="O189" s="274"/>
      <c r="P189" s="274"/>
      <c r="Q189" s="274"/>
      <c r="R189" s="274"/>
      <c r="S189" s="274"/>
      <c r="T189" s="275"/>
      <c r="AT189" s="239" t="s">
        <v>134</v>
      </c>
      <c r="AU189" s="239" t="s">
        <v>85</v>
      </c>
      <c r="AV189" s="11" t="s">
        <v>85</v>
      </c>
      <c r="AW189" s="11" t="s">
        <v>39</v>
      </c>
      <c r="AX189" s="11" t="s">
        <v>40</v>
      </c>
      <c r="AY189" s="239" t="s">
        <v>125</v>
      </c>
    </row>
    <row r="190" s="1" customFormat="1" ht="6.96" customHeight="1">
      <c r="B190" s="66"/>
      <c r="C190" s="67"/>
      <c r="D190" s="67"/>
      <c r="E190" s="67"/>
      <c r="F190" s="67"/>
      <c r="G190" s="67"/>
      <c r="H190" s="67"/>
      <c r="I190" s="161"/>
      <c r="J190" s="67"/>
      <c r="K190" s="67"/>
      <c r="L190" s="71"/>
    </row>
  </sheetData>
  <sheetProtection sheet="1" autoFilter="0" formatColumns="0" formatRows="0" objects="1" scenarios="1" spinCount="100000" saltValue="FVqC6dCmWpJ3Kc9JyTKd8jiM1HfjJ+yp7z/Mch8+XmPNXTckBezx35IOTtD5GzqCHx1LjSNNwxG9ipYo+Gj/3Q==" hashValue="dPI4dYaWFL7l0axQJktZ0f0G9mrSIy28ppaCIOYxWVXrwGm4YLhwO5x/e7IcK5AjdnYZsIcSGhnptzmPR1Us6g==" algorithmName="SHA-512" password="CC35"/>
  <autoFilter ref="C85:K189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76" customWidth="1"/>
    <col min="2" max="2" width="1.664063" style="276" customWidth="1"/>
    <col min="3" max="4" width="5" style="276" customWidth="1"/>
    <col min="5" max="5" width="11.67" style="276" customWidth="1"/>
    <col min="6" max="6" width="9.17" style="276" customWidth="1"/>
    <col min="7" max="7" width="5" style="276" customWidth="1"/>
    <col min="8" max="8" width="77.83" style="276" customWidth="1"/>
    <col min="9" max="10" width="20" style="276" customWidth="1"/>
    <col min="11" max="11" width="1.664063" style="276" customWidth="1"/>
  </cols>
  <sheetData>
    <row r="1" ht="37.5" customHeight="1"/>
    <row r="2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="14" customFormat="1" ht="45" customHeight="1">
      <c r="B3" s="280"/>
      <c r="C3" s="281" t="s">
        <v>311</v>
      </c>
      <c r="D3" s="281"/>
      <c r="E3" s="281"/>
      <c r="F3" s="281"/>
      <c r="G3" s="281"/>
      <c r="H3" s="281"/>
      <c r="I3" s="281"/>
      <c r="J3" s="281"/>
      <c r="K3" s="282"/>
    </row>
    <row r="4" ht="25.5" customHeight="1">
      <c r="B4" s="283"/>
      <c r="C4" s="284" t="s">
        <v>312</v>
      </c>
      <c r="D4" s="284"/>
      <c r="E4" s="284"/>
      <c r="F4" s="284"/>
      <c r="G4" s="284"/>
      <c r="H4" s="284"/>
      <c r="I4" s="284"/>
      <c r="J4" s="284"/>
      <c r="K4" s="285"/>
    </row>
    <row r="5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ht="15" customHeight="1">
      <c r="B6" s="283"/>
      <c r="C6" s="287" t="s">
        <v>313</v>
      </c>
      <c r="D6" s="287"/>
      <c r="E6" s="287"/>
      <c r="F6" s="287"/>
      <c r="G6" s="287"/>
      <c r="H6" s="287"/>
      <c r="I6" s="287"/>
      <c r="J6" s="287"/>
      <c r="K6" s="285"/>
    </row>
    <row r="7" ht="15" customHeight="1">
      <c r="B7" s="288"/>
      <c r="C7" s="287" t="s">
        <v>314</v>
      </c>
      <c r="D7" s="287"/>
      <c r="E7" s="287"/>
      <c r="F7" s="287"/>
      <c r="G7" s="287"/>
      <c r="H7" s="287"/>
      <c r="I7" s="287"/>
      <c r="J7" s="287"/>
      <c r="K7" s="285"/>
    </row>
    <row r="8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ht="15" customHeight="1">
      <c r="B9" s="288"/>
      <c r="C9" s="287" t="s">
        <v>315</v>
      </c>
      <c r="D9" s="287"/>
      <c r="E9" s="287"/>
      <c r="F9" s="287"/>
      <c r="G9" s="287"/>
      <c r="H9" s="287"/>
      <c r="I9" s="287"/>
      <c r="J9" s="287"/>
      <c r="K9" s="285"/>
    </row>
    <row r="10" ht="15" customHeight="1">
      <c r="B10" s="288"/>
      <c r="C10" s="287"/>
      <c r="D10" s="287" t="s">
        <v>316</v>
      </c>
      <c r="E10" s="287"/>
      <c r="F10" s="287"/>
      <c r="G10" s="287"/>
      <c r="H10" s="287"/>
      <c r="I10" s="287"/>
      <c r="J10" s="287"/>
      <c r="K10" s="285"/>
    </row>
    <row r="11" ht="15" customHeight="1">
      <c r="B11" s="288"/>
      <c r="C11" s="289"/>
      <c r="D11" s="287" t="s">
        <v>317</v>
      </c>
      <c r="E11" s="287"/>
      <c r="F11" s="287"/>
      <c r="G11" s="287"/>
      <c r="H11" s="287"/>
      <c r="I11" s="287"/>
      <c r="J11" s="287"/>
      <c r="K11" s="285"/>
    </row>
    <row r="12" ht="12.75" customHeight="1">
      <c r="B12" s="288"/>
      <c r="C12" s="289"/>
      <c r="D12" s="289"/>
      <c r="E12" s="289"/>
      <c r="F12" s="289"/>
      <c r="G12" s="289"/>
      <c r="H12" s="289"/>
      <c r="I12" s="289"/>
      <c r="J12" s="289"/>
      <c r="K12" s="285"/>
    </row>
    <row r="13" ht="15" customHeight="1">
      <c r="B13" s="288"/>
      <c r="C13" s="289"/>
      <c r="D13" s="287" t="s">
        <v>318</v>
      </c>
      <c r="E13" s="287"/>
      <c r="F13" s="287"/>
      <c r="G13" s="287"/>
      <c r="H13" s="287"/>
      <c r="I13" s="287"/>
      <c r="J13" s="287"/>
      <c r="K13" s="285"/>
    </row>
    <row r="14" ht="15" customHeight="1">
      <c r="B14" s="288"/>
      <c r="C14" s="289"/>
      <c r="D14" s="287" t="s">
        <v>319</v>
      </c>
      <c r="E14" s="287"/>
      <c r="F14" s="287"/>
      <c r="G14" s="287"/>
      <c r="H14" s="287"/>
      <c r="I14" s="287"/>
      <c r="J14" s="287"/>
      <c r="K14" s="285"/>
    </row>
    <row r="15" ht="15" customHeight="1">
      <c r="B15" s="288"/>
      <c r="C15" s="289"/>
      <c r="D15" s="287" t="s">
        <v>320</v>
      </c>
      <c r="E15" s="287"/>
      <c r="F15" s="287"/>
      <c r="G15" s="287"/>
      <c r="H15" s="287"/>
      <c r="I15" s="287"/>
      <c r="J15" s="287"/>
      <c r="K15" s="285"/>
    </row>
    <row r="16" ht="15" customHeight="1">
      <c r="B16" s="288"/>
      <c r="C16" s="289"/>
      <c r="D16" s="289"/>
      <c r="E16" s="290" t="s">
        <v>83</v>
      </c>
      <c r="F16" s="287" t="s">
        <v>321</v>
      </c>
      <c r="G16" s="287"/>
      <c r="H16" s="287"/>
      <c r="I16" s="287"/>
      <c r="J16" s="287"/>
      <c r="K16" s="285"/>
    </row>
    <row r="17" ht="15" customHeight="1">
      <c r="B17" s="288"/>
      <c r="C17" s="289"/>
      <c r="D17" s="289"/>
      <c r="E17" s="290" t="s">
        <v>322</v>
      </c>
      <c r="F17" s="287" t="s">
        <v>323</v>
      </c>
      <c r="G17" s="287"/>
      <c r="H17" s="287"/>
      <c r="I17" s="287"/>
      <c r="J17" s="287"/>
      <c r="K17" s="285"/>
    </row>
    <row r="18" ht="15" customHeight="1">
      <c r="B18" s="288"/>
      <c r="C18" s="289"/>
      <c r="D18" s="289"/>
      <c r="E18" s="290" t="s">
        <v>324</v>
      </c>
      <c r="F18" s="287" t="s">
        <v>325</v>
      </c>
      <c r="G18" s="287"/>
      <c r="H18" s="287"/>
      <c r="I18" s="287"/>
      <c r="J18" s="287"/>
      <c r="K18" s="285"/>
    </row>
    <row r="19" ht="15" customHeight="1">
      <c r="B19" s="288"/>
      <c r="C19" s="289"/>
      <c r="D19" s="289"/>
      <c r="E19" s="290" t="s">
        <v>326</v>
      </c>
      <c r="F19" s="287" t="s">
        <v>327</v>
      </c>
      <c r="G19" s="287"/>
      <c r="H19" s="287"/>
      <c r="I19" s="287"/>
      <c r="J19" s="287"/>
      <c r="K19" s="285"/>
    </row>
    <row r="20" ht="15" customHeight="1">
      <c r="B20" s="288"/>
      <c r="C20" s="289"/>
      <c r="D20" s="289"/>
      <c r="E20" s="290" t="s">
        <v>328</v>
      </c>
      <c r="F20" s="287" t="s">
        <v>329</v>
      </c>
      <c r="G20" s="287"/>
      <c r="H20" s="287"/>
      <c r="I20" s="287"/>
      <c r="J20" s="287"/>
      <c r="K20" s="285"/>
    </row>
    <row r="21" ht="15" customHeight="1">
      <c r="B21" s="288"/>
      <c r="C21" s="289"/>
      <c r="D21" s="289"/>
      <c r="E21" s="290" t="s">
        <v>330</v>
      </c>
      <c r="F21" s="287" t="s">
        <v>331</v>
      </c>
      <c r="G21" s="287"/>
      <c r="H21" s="287"/>
      <c r="I21" s="287"/>
      <c r="J21" s="287"/>
      <c r="K21" s="285"/>
    </row>
    <row r="22" ht="12.75" customHeight="1">
      <c r="B22" s="288"/>
      <c r="C22" s="289"/>
      <c r="D22" s="289"/>
      <c r="E22" s="289"/>
      <c r="F22" s="289"/>
      <c r="G22" s="289"/>
      <c r="H22" s="289"/>
      <c r="I22" s="289"/>
      <c r="J22" s="289"/>
      <c r="K22" s="285"/>
    </row>
    <row r="23" ht="15" customHeight="1">
      <c r="B23" s="288"/>
      <c r="C23" s="287" t="s">
        <v>332</v>
      </c>
      <c r="D23" s="287"/>
      <c r="E23" s="287"/>
      <c r="F23" s="287"/>
      <c r="G23" s="287"/>
      <c r="H23" s="287"/>
      <c r="I23" s="287"/>
      <c r="J23" s="287"/>
      <c r="K23" s="285"/>
    </row>
    <row r="24" ht="15" customHeight="1">
      <c r="B24" s="288"/>
      <c r="C24" s="287" t="s">
        <v>333</v>
      </c>
      <c r="D24" s="287"/>
      <c r="E24" s="287"/>
      <c r="F24" s="287"/>
      <c r="G24" s="287"/>
      <c r="H24" s="287"/>
      <c r="I24" s="287"/>
      <c r="J24" s="287"/>
      <c r="K24" s="285"/>
    </row>
    <row r="25" ht="15" customHeight="1">
      <c r="B25" s="288"/>
      <c r="C25" s="287"/>
      <c r="D25" s="287" t="s">
        <v>334</v>
      </c>
      <c r="E25" s="287"/>
      <c r="F25" s="287"/>
      <c r="G25" s="287"/>
      <c r="H25" s="287"/>
      <c r="I25" s="287"/>
      <c r="J25" s="287"/>
      <c r="K25" s="285"/>
    </row>
    <row r="26" ht="15" customHeight="1">
      <c r="B26" s="288"/>
      <c r="C26" s="289"/>
      <c r="D26" s="287" t="s">
        <v>335</v>
      </c>
      <c r="E26" s="287"/>
      <c r="F26" s="287"/>
      <c r="G26" s="287"/>
      <c r="H26" s="287"/>
      <c r="I26" s="287"/>
      <c r="J26" s="287"/>
      <c r="K26" s="285"/>
    </row>
    <row r="27" ht="12.75" customHeight="1">
      <c r="B27" s="288"/>
      <c r="C27" s="289"/>
      <c r="D27" s="289"/>
      <c r="E27" s="289"/>
      <c r="F27" s="289"/>
      <c r="G27" s="289"/>
      <c r="H27" s="289"/>
      <c r="I27" s="289"/>
      <c r="J27" s="289"/>
      <c r="K27" s="285"/>
    </row>
    <row r="28" ht="15" customHeight="1">
      <c r="B28" s="288"/>
      <c r="C28" s="289"/>
      <c r="D28" s="287" t="s">
        <v>336</v>
      </c>
      <c r="E28" s="287"/>
      <c r="F28" s="287"/>
      <c r="G28" s="287"/>
      <c r="H28" s="287"/>
      <c r="I28" s="287"/>
      <c r="J28" s="287"/>
      <c r="K28" s="285"/>
    </row>
    <row r="29" ht="15" customHeight="1">
      <c r="B29" s="288"/>
      <c r="C29" s="289"/>
      <c r="D29" s="287" t="s">
        <v>337</v>
      </c>
      <c r="E29" s="287"/>
      <c r="F29" s="287"/>
      <c r="G29" s="287"/>
      <c r="H29" s="287"/>
      <c r="I29" s="287"/>
      <c r="J29" s="287"/>
      <c r="K29" s="285"/>
    </row>
    <row r="30" ht="12.75" customHeight="1">
      <c r="B30" s="288"/>
      <c r="C30" s="289"/>
      <c r="D30" s="289"/>
      <c r="E30" s="289"/>
      <c r="F30" s="289"/>
      <c r="G30" s="289"/>
      <c r="H30" s="289"/>
      <c r="I30" s="289"/>
      <c r="J30" s="289"/>
      <c r="K30" s="285"/>
    </row>
    <row r="31" ht="15" customHeight="1">
      <c r="B31" s="288"/>
      <c r="C31" s="289"/>
      <c r="D31" s="287" t="s">
        <v>338</v>
      </c>
      <c r="E31" s="287"/>
      <c r="F31" s="287"/>
      <c r="G31" s="287"/>
      <c r="H31" s="287"/>
      <c r="I31" s="287"/>
      <c r="J31" s="287"/>
      <c r="K31" s="285"/>
    </row>
    <row r="32" ht="15" customHeight="1">
      <c r="B32" s="288"/>
      <c r="C32" s="289"/>
      <c r="D32" s="287" t="s">
        <v>339</v>
      </c>
      <c r="E32" s="287"/>
      <c r="F32" s="287"/>
      <c r="G32" s="287"/>
      <c r="H32" s="287"/>
      <c r="I32" s="287"/>
      <c r="J32" s="287"/>
      <c r="K32" s="285"/>
    </row>
    <row r="33" ht="15" customHeight="1">
      <c r="B33" s="288"/>
      <c r="C33" s="289"/>
      <c r="D33" s="287" t="s">
        <v>340</v>
      </c>
      <c r="E33" s="287"/>
      <c r="F33" s="287"/>
      <c r="G33" s="287"/>
      <c r="H33" s="287"/>
      <c r="I33" s="287"/>
      <c r="J33" s="287"/>
      <c r="K33" s="285"/>
    </row>
    <row r="34" ht="15" customHeight="1">
      <c r="B34" s="288"/>
      <c r="C34" s="289"/>
      <c r="D34" s="287"/>
      <c r="E34" s="291" t="s">
        <v>110</v>
      </c>
      <c r="F34" s="287"/>
      <c r="G34" s="287" t="s">
        <v>341</v>
      </c>
      <c r="H34" s="287"/>
      <c r="I34" s="287"/>
      <c r="J34" s="287"/>
      <c r="K34" s="285"/>
    </row>
    <row r="35" ht="30.75" customHeight="1">
      <c r="B35" s="288"/>
      <c r="C35" s="289"/>
      <c r="D35" s="287"/>
      <c r="E35" s="291" t="s">
        <v>342</v>
      </c>
      <c r="F35" s="287"/>
      <c r="G35" s="287" t="s">
        <v>343</v>
      </c>
      <c r="H35" s="287"/>
      <c r="I35" s="287"/>
      <c r="J35" s="287"/>
      <c r="K35" s="285"/>
    </row>
    <row r="36" ht="15" customHeight="1">
      <c r="B36" s="288"/>
      <c r="C36" s="289"/>
      <c r="D36" s="287"/>
      <c r="E36" s="291" t="s">
        <v>57</v>
      </c>
      <c r="F36" s="287"/>
      <c r="G36" s="287" t="s">
        <v>344</v>
      </c>
      <c r="H36" s="287"/>
      <c r="I36" s="287"/>
      <c r="J36" s="287"/>
      <c r="K36" s="285"/>
    </row>
    <row r="37" ht="15" customHeight="1">
      <c r="B37" s="288"/>
      <c r="C37" s="289"/>
      <c r="D37" s="287"/>
      <c r="E37" s="291" t="s">
        <v>111</v>
      </c>
      <c r="F37" s="287"/>
      <c r="G37" s="287" t="s">
        <v>345</v>
      </c>
      <c r="H37" s="287"/>
      <c r="I37" s="287"/>
      <c r="J37" s="287"/>
      <c r="K37" s="285"/>
    </row>
    <row r="38" ht="15" customHeight="1">
      <c r="B38" s="288"/>
      <c r="C38" s="289"/>
      <c r="D38" s="287"/>
      <c r="E38" s="291" t="s">
        <v>112</v>
      </c>
      <c r="F38" s="287"/>
      <c r="G38" s="287" t="s">
        <v>346</v>
      </c>
      <c r="H38" s="287"/>
      <c r="I38" s="287"/>
      <c r="J38" s="287"/>
      <c r="K38" s="285"/>
    </row>
    <row r="39" ht="15" customHeight="1">
      <c r="B39" s="288"/>
      <c r="C39" s="289"/>
      <c r="D39" s="287"/>
      <c r="E39" s="291" t="s">
        <v>113</v>
      </c>
      <c r="F39" s="287"/>
      <c r="G39" s="287" t="s">
        <v>347</v>
      </c>
      <c r="H39" s="287"/>
      <c r="I39" s="287"/>
      <c r="J39" s="287"/>
      <c r="K39" s="285"/>
    </row>
    <row r="40" ht="15" customHeight="1">
      <c r="B40" s="288"/>
      <c r="C40" s="289"/>
      <c r="D40" s="287"/>
      <c r="E40" s="291" t="s">
        <v>348</v>
      </c>
      <c r="F40" s="287"/>
      <c r="G40" s="287" t="s">
        <v>349</v>
      </c>
      <c r="H40" s="287"/>
      <c r="I40" s="287"/>
      <c r="J40" s="287"/>
      <c r="K40" s="285"/>
    </row>
    <row r="41" ht="15" customHeight="1">
      <c r="B41" s="288"/>
      <c r="C41" s="289"/>
      <c r="D41" s="287"/>
      <c r="E41" s="291"/>
      <c r="F41" s="287"/>
      <c r="G41" s="287" t="s">
        <v>350</v>
      </c>
      <c r="H41" s="287"/>
      <c r="I41" s="287"/>
      <c r="J41" s="287"/>
      <c r="K41" s="285"/>
    </row>
    <row r="42" ht="15" customHeight="1">
      <c r="B42" s="288"/>
      <c r="C42" s="289"/>
      <c r="D42" s="287"/>
      <c r="E42" s="291" t="s">
        <v>351</v>
      </c>
      <c r="F42" s="287"/>
      <c r="G42" s="287" t="s">
        <v>352</v>
      </c>
      <c r="H42" s="287"/>
      <c r="I42" s="287"/>
      <c r="J42" s="287"/>
      <c r="K42" s="285"/>
    </row>
    <row r="43" ht="15" customHeight="1">
      <c r="B43" s="288"/>
      <c r="C43" s="289"/>
      <c r="D43" s="287"/>
      <c r="E43" s="291" t="s">
        <v>115</v>
      </c>
      <c r="F43" s="287"/>
      <c r="G43" s="287" t="s">
        <v>353</v>
      </c>
      <c r="H43" s="287"/>
      <c r="I43" s="287"/>
      <c r="J43" s="287"/>
      <c r="K43" s="285"/>
    </row>
    <row r="44" ht="12.75" customHeight="1">
      <c r="B44" s="288"/>
      <c r="C44" s="289"/>
      <c r="D44" s="287"/>
      <c r="E44" s="287"/>
      <c r="F44" s="287"/>
      <c r="G44" s="287"/>
      <c r="H44" s="287"/>
      <c r="I44" s="287"/>
      <c r="J44" s="287"/>
      <c r="K44" s="285"/>
    </row>
    <row r="45" ht="15" customHeight="1">
      <c r="B45" s="288"/>
      <c r="C45" s="289"/>
      <c r="D45" s="287" t="s">
        <v>354</v>
      </c>
      <c r="E45" s="287"/>
      <c r="F45" s="287"/>
      <c r="G45" s="287"/>
      <c r="H45" s="287"/>
      <c r="I45" s="287"/>
      <c r="J45" s="287"/>
      <c r="K45" s="285"/>
    </row>
    <row r="46" ht="15" customHeight="1">
      <c r="B46" s="288"/>
      <c r="C46" s="289"/>
      <c r="D46" s="289"/>
      <c r="E46" s="287" t="s">
        <v>355</v>
      </c>
      <c r="F46" s="287"/>
      <c r="G46" s="287"/>
      <c r="H46" s="287"/>
      <c r="I46" s="287"/>
      <c r="J46" s="287"/>
      <c r="K46" s="285"/>
    </row>
    <row r="47" ht="15" customHeight="1">
      <c r="B47" s="288"/>
      <c r="C47" s="289"/>
      <c r="D47" s="289"/>
      <c r="E47" s="287" t="s">
        <v>356</v>
      </c>
      <c r="F47" s="287"/>
      <c r="G47" s="287"/>
      <c r="H47" s="287"/>
      <c r="I47" s="287"/>
      <c r="J47" s="287"/>
      <c r="K47" s="285"/>
    </row>
    <row r="48" ht="15" customHeight="1">
      <c r="B48" s="288"/>
      <c r="C48" s="289"/>
      <c r="D48" s="289"/>
      <c r="E48" s="287" t="s">
        <v>357</v>
      </c>
      <c r="F48" s="287"/>
      <c r="G48" s="287"/>
      <c r="H48" s="287"/>
      <c r="I48" s="287"/>
      <c r="J48" s="287"/>
      <c r="K48" s="285"/>
    </row>
    <row r="49" ht="15" customHeight="1">
      <c r="B49" s="288"/>
      <c r="C49" s="289"/>
      <c r="D49" s="287" t="s">
        <v>358</v>
      </c>
      <c r="E49" s="287"/>
      <c r="F49" s="287"/>
      <c r="G49" s="287"/>
      <c r="H49" s="287"/>
      <c r="I49" s="287"/>
      <c r="J49" s="287"/>
      <c r="K49" s="285"/>
    </row>
    <row r="50" ht="25.5" customHeight="1">
      <c r="B50" s="283"/>
      <c r="C50" s="284" t="s">
        <v>359</v>
      </c>
      <c r="D50" s="284"/>
      <c r="E50" s="284"/>
      <c r="F50" s="284"/>
      <c r="G50" s="284"/>
      <c r="H50" s="284"/>
      <c r="I50" s="284"/>
      <c r="J50" s="284"/>
      <c r="K50" s="285"/>
    </row>
    <row r="51" ht="5.25" customHeight="1">
      <c r="B51" s="283"/>
      <c r="C51" s="286"/>
      <c r="D51" s="286"/>
      <c r="E51" s="286"/>
      <c r="F51" s="286"/>
      <c r="G51" s="286"/>
      <c r="H51" s="286"/>
      <c r="I51" s="286"/>
      <c r="J51" s="286"/>
      <c r="K51" s="285"/>
    </row>
    <row r="52" ht="15" customHeight="1">
      <c r="B52" s="283"/>
      <c r="C52" s="287" t="s">
        <v>360</v>
      </c>
      <c r="D52" s="287"/>
      <c r="E52" s="287"/>
      <c r="F52" s="287"/>
      <c r="G52" s="287"/>
      <c r="H52" s="287"/>
      <c r="I52" s="287"/>
      <c r="J52" s="287"/>
      <c r="K52" s="285"/>
    </row>
    <row r="53" ht="15" customHeight="1">
      <c r="B53" s="283"/>
      <c r="C53" s="287" t="s">
        <v>361</v>
      </c>
      <c r="D53" s="287"/>
      <c r="E53" s="287"/>
      <c r="F53" s="287"/>
      <c r="G53" s="287"/>
      <c r="H53" s="287"/>
      <c r="I53" s="287"/>
      <c r="J53" s="287"/>
      <c r="K53" s="285"/>
    </row>
    <row r="54" ht="12.75" customHeight="1">
      <c r="B54" s="283"/>
      <c r="C54" s="287"/>
      <c r="D54" s="287"/>
      <c r="E54" s="287"/>
      <c r="F54" s="287"/>
      <c r="G54" s="287"/>
      <c r="H54" s="287"/>
      <c r="I54" s="287"/>
      <c r="J54" s="287"/>
      <c r="K54" s="285"/>
    </row>
    <row r="55" ht="15" customHeight="1">
      <c r="B55" s="283"/>
      <c r="C55" s="287" t="s">
        <v>362</v>
      </c>
      <c r="D55" s="287"/>
      <c r="E55" s="287"/>
      <c r="F55" s="287"/>
      <c r="G55" s="287"/>
      <c r="H55" s="287"/>
      <c r="I55" s="287"/>
      <c r="J55" s="287"/>
      <c r="K55" s="285"/>
    </row>
    <row r="56" ht="15" customHeight="1">
      <c r="B56" s="283"/>
      <c r="C56" s="289"/>
      <c r="D56" s="287" t="s">
        <v>363</v>
      </c>
      <c r="E56" s="287"/>
      <c r="F56" s="287"/>
      <c r="G56" s="287"/>
      <c r="H56" s="287"/>
      <c r="I56" s="287"/>
      <c r="J56" s="287"/>
      <c r="K56" s="285"/>
    </row>
    <row r="57" ht="15" customHeight="1">
      <c r="B57" s="283"/>
      <c r="C57" s="289"/>
      <c r="D57" s="287" t="s">
        <v>364</v>
      </c>
      <c r="E57" s="287"/>
      <c r="F57" s="287"/>
      <c r="G57" s="287"/>
      <c r="H57" s="287"/>
      <c r="I57" s="287"/>
      <c r="J57" s="287"/>
      <c r="K57" s="285"/>
    </row>
    <row r="58" ht="15" customHeight="1">
      <c r="B58" s="283"/>
      <c r="C58" s="289"/>
      <c r="D58" s="287" t="s">
        <v>365</v>
      </c>
      <c r="E58" s="287"/>
      <c r="F58" s="287"/>
      <c r="G58" s="287"/>
      <c r="H58" s="287"/>
      <c r="I58" s="287"/>
      <c r="J58" s="287"/>
      <c r="K58" s="285"/>
    </row>
    <row r="59" ht="15" customHeight="1">
      <c r="B59" s="283"/>
      <c r="C59" s="289"/>
      <c r="D59" s="287" t="s">
        <v>366</v>
      </c>
      <c r="E59" s="287"/>
      <c r="F59" s="287"/>
      <c r="G59" s="287"/>
      <c r="H59" s="287"/>
      <c r="I59" s="287"/>
      <c r="J59" s="287"/>
      <c r="K59" s="285"/>
    </row>
    <row r="60" ht="15" customHeight="1">
      <c r="B60" s="283"/>
      <c r="C60" s="289"/>
      <c r="D60" s="292" t="s">
        <v>367</v>
      </c>
      <c r="E60" s="292"/>
      <c r="F60" s="292"/>
      <c r="G60" s="292"/>
      <c r="H60" s="292"/>
      <c r="I60" s="292"/>
      <c r="J60" s="292"/>
      <c r="K60" s="285"/>
    </row>
    <row r="61" ht="15" customHeight="1">
      <c r="B61" s="283"/>
      <c r="C61" s="289"/>
      <c r="D61" s="287" t="s">
        <v>368</v>
      </c>
      <c r="E61" s="287"/>
      <c r="F61" s="287"/>
      <c r="G61" s="287"/>
      <c r="H61" s="287"/>
      <c r="I61" s="287"/>
      <c r="J61" s="287"/>
      <c r="K61" s="285"/>
    </row>
    <row r="62" ht="12.75" customHeight="1">
      <c r="B62" s="283"/>
      <c r="C62" s="289"/>
      <c r="D62" s="289"/>
      <c r="E62" s="293"/>
      <c r="F62" s="289"/>
      <c r="G62" s="289"/>
      <c r="H62" s="289"/>
      <c r="I62" s="289"/>
      <c r="J62" s="289"/>
      <c r="K62" s="285"/>
    </row>
    <row r="63" ht="15" customHeight="1">
      <c r="B63" s="283"/>
      <c r="C63" s="289"/>
      <c r="D63" s="287" t="s">
        <v>369</v>
      </c>
      <c r="E63" s="287"/>
      <c r="F63" s="287"/>
      <c r="G63" s="287"/>
      <c r="H63" s="287"/>
      <c r="I63" s="287"/>
      <c r="J63" s="287"/>
      <c r="K63" s="285"/>
    </row>
    <row r="64" ht="15" customHeight="1">
      <c r="B64" s="283"/>
      <c r="C64" s="289"/>
      <c r="D64" s="292" t="s">
        <v>370</v>
      </c>
      <c r="E64" s="292"/>
      <c r="F64" s="292"/>
      <c r="G64" s="292"/>
      <c r="H64" s="292"/>
      <c r="I64" s="292"/>
      <c r="J64" s="292"/>
      <c r="K64" s="285"/>
    </row>
    <row r="65" ht="15" customHeight="1">
      <c r="B65" s="283"/>
      <c r="C65" s="289"/>
      <c r="D65" s="287" t="s">
        <v>371</v>
      </c>
      <c r="E65" s="287"/>
      <c r="F65" s="287"/>
      <c r="G65" s="287"/>
      <c r="H65" s="287"/>
      <c r="I65" s="287"/>
      <c r="J65" s="287"/>
      <c r="K65" s="285"/>
    </row>
    <row r="66" ht="15" customHeight="1">
      <c r="B66" s="283"/>
      <c r="C66" s="289"/>
      <c r="D66" s="287" t="s">
        <v>372</v>
      </c>
      <c r="E66" s="287"/>
      <c r="F66" s="287"/>
      <c r="G66" s="287"/>
      <c r="H66" s="287"/>
      <c r="I66" s="287"/>
      <c r="J66" s="287"/>
      <c r="K66" s="285"/>
    </row>
    <row r="67" ht="15" customHeight="1">
      <c r="B67" s="283"/>
      <c r="C67" s="289"/>
      <c r="D67" s="287" t="s">
        <v>373</v>
      </c>
      <c r="E67" s="287"/>
      <c r="F67" s="287"/>
      <c r="G67" s="287"/>
      <c r="H67" s="287"/>
      <c r="I67" s="287"/>
      <c r="J67" s="287"/>
      <c r="K67" s="285"/>
    </row>
    <row r="68" ht="15" customHeight="1">
      <c r="B68" s="283"/>
      <c r="C68" s="289"/>
      <c r="D68" s="287" t="s">
        <v>374</v>
      </c>
      <c r="E68" s="287"/>
      <c r="F68" s="287"/>
      <c r="G68" s="287"/>
      <c r="H68" s="287"/>
      <c r="I68" s="287"/>
      <c r="J68" s="287"/>
      <c r="K68" s="285"/>
    </row>
    <row r="69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ht="45" customHeight="1">
      <c r="B73" s="302"/>
      <c r="C73" s="303" t="s">
        <v>90</v>
      </c>
      <c r="D73" s="303"/>
      <c r="E73" s="303"/>
      <c r="F73" s="303"/>
      <c r="G73" s="303"/>
      <c r="H73" s="303"/>
      <c r="I73" s="303"/>
      <c r="J73" s="303"/>
      <c r="K73" s="304"/>
    </row>
    <row r="74" ht="17.25" customHeight="1">
      <c r="B74" s="302"/>
      <c r="C74" s="305" t="s">
        <v>375</v>
      </c>
      <c r="D74" s="305"/>
      <c r="E74" s="305"/>
      <c r="F74" s="305" t="s">
        <v>376</v>
      </c>
      <c r="G74" s="306"/>
      <c r="H74" s="305" t="s">
        <v>111</v>
      </c>
      <c r="I74" s="305" t="s">
        <v>61</v>
      </c>
      <c r="J74" s="305" t="s">
        <v>377</v>
      </c>
      <c r="K74" s="304"/>
    </row>
    <row r="75" ht="17.25" customHeight="1">
      <c r="B75" s="302"/>
      <c r="C75" s="307" t="s">
        <v>378</v>
      </c>
      <c r="D75" s="307"/>
      <c r="E75" s="307"/>
      <c r="F75" s="308" t="s">
        <v>379</v>
      </c>
      <c r="G75" s="309"/>
      <c r="H75" s="307"/>
      <c r="I75" s="307"/>
      <c r="J75" s="307" t="s">
        <v>380</v>
      </c>
      <c r="K75" s="304"/>
    </row>
    <row r="76" ht="5.25" customHeight="1">
      <c r="B76" s="302"/>
      <c r="C76" s="310"/>
      <c r="D76" s="310"/>
      <c r="E76" s="310"/>
      <c r="F76" s="310"/>
      <c r="G76" s="311"/>
      <c r="H76" s="310"/>
      <c r="I76" s="310"/>
      <c r="J76" s="310"/>
      <c r="K76" s="304"/>
    </row>
    <row r="77" ht="15" customHeight="1">
      <c r="B77" s="302"/>
      <c r="C77" s="291" t="s">
        <v>57</v>
      </c>
      <c r="D77" s="310"/>
      <c r="E77" s="310"/>
      <c r="F77" s="312" t="s">
        <v>381</v>
      </c>
      <c r="G77" s="311"/>
      <c r="H77" s="291" t="s">
        <v>382</v>
      </c>
      <c r="I77" s="291" t="s">
        <v>383</v>
      </c>
      <c r="J77" s="291">
        <v>20</v>
      </c>
      <c r="K77" s="304"/>
    </row>
    <row r="78" ht="15" customHeight="1">
      <c r="B78" s="302"/>
      <c r="C78" s="291" t="s">
        <v>384</v>
      </c>
      <c r="D78" s="291"/>
      <c r="E78" s="291"/>
      <c r="F78" s="312" t="s">
        <v>381</v>
      </c>
      <c r="G78" s="311"/>
      <c r="H78" s="291" t="s">
        <v>385</v>
      </c>
      <c r="I78" s="291" t="s">
        <v>383</v>
      </c>
      <c r="J78" s="291">
        <v>120</v>
      </c>
      <c r="K78" s="304"/>
    </row>
    <row r="79" ht="15" customHeight="1">
      <c r="B79" s="313"/>
      <c r="C79" s="291" t="s">
        <v>386</v>
      </c>
      <c r="D79" s="291"/>
      <c r="E79" s="291"/>
      <c r="F79" s="312" t="s">
        <v>387</v>
      </c>
      <c r="G79" s="311"/>
      <c r="H79" s="291" t="s">
        <v>388</v>
      </c>
      <c r="I79" s="291" t="s">
        <v>383</v>
      </c>
      <c r="J79" s="291">
        <v>50</v>
      </c>
      <c r="K79" s="304"/>
    </row>
    <row r="80" ht="15" customHeight="1">
      <c r="B80" s="313"/>
      <c r="C80" s="291" t="s">
        <v>389</v>
      </c>
      <c r="D80" s="291"/>
      <c r="E80" s="291"/>
      <c r="F80" s="312" t="s">
        <v>381</v>
      </c>
      <c r="G80" s="311"/>
      <c r="H80" s="291" t="s">
        <v>390</v>
      </c>
      <c r="I80" s="291" t="s">
        <v>391</v>
      </c>
      <c r="J80" s="291"/>
      <c r="K80" s="304"/>
    </row>
    <row r="81" ht="15" customHeight="1">
      <c r="B81" s="313"/>
      <c r="C81" s="314" t="s">
        <v>392</v>
      </c>
      <c r="D81" s="314"/>
      <c r="E81" s="314"/>
      <c r="F81" s="315" t="s">
        <v>387</v>
      </c>
      <c r="G81" s="314"/>
      <c r="H81" s="314" t="s">
        <v>393</v>
      </c>
      <c r="I81" s="314" t="s">
        <v>383</v>
      </c>
      <c r="J81" s="314">
        <v>15</v>
      </c>
      <c r="K81" s="304"/>
    </row>
    <row r="82" ht="15" customHeight="1">
      <c r="B82" s="313"/>
      <c r="C82" s="314" t="s">
        <v>394</v>
      </c>
      <c r="D82" s="314"/>
      <c r="E82" s="314"/>
      <c r="F82" s="315" t="s">
        <v>387</v>
      </c>
      <c r="G82" s="314"/>
      <c r="H82" s="314" t="s">
        <v>395</v>
      </c>
      <c r="I82" s="314" t="s">
        <v>383</v>
      </c>
      <c r="J82" s="314">
        <v>15</v>
      </c>
      <c r="K82" s="304"/>
    </row>
    <row r="83" ht="15" customHeight="1">
      <c r="B83" s="313"/>
      <c r="C83" s="314" t="s">
        <v>396</v>
      </c>
      <c r="D83" s="314"/>
      <c r="E83" s="314"/>
      <c r="F83" s="315" t="s">
        <v>387</v>
      </c>
      <c r="G83" s="314"/>
      <c r="H83" s="314" t="s">
        <v>397</v>
      </c>
      <c r="I83" s="314" t="s">
        <v>383</v>
      </c>
      <c r="J83" s="314">
        <v>20</v>
      </c>
      <c r="K83" s="304"/>
    </row>
    <row r="84" ht="15" customHeight="1">
      <c r="B84" s="313"/>
      <c r="C84" s="314" t="s">
        <v>398</v>
      </c>
      <c r="D84" s="314"/>
      <c r="E84" s="314"/>
      <c r="F84" s="315" t="s">
        <v>387</v>
      </c>
      <c r="G84" s="314"/>
      <c r="H84" s="314" t="s">
        <v>399</v>
      </c>
      <c r="I84" s="314" t="s">
        <v>383</v>
      </c>
      <c r="J84" s="314">
        <v>20</v>
      </c>
      <c r="K84" s="304"/>
    </row>
    <row r="85" ht="15" customHeight="1">
      <c r="B85" s="313"/>
      <c r="C85" s="291" t="s">
        <v>400</v>
      </c>
      <c r="D85" s="291"/>
      <c r="E85" s="291"/>
      <c r="F85" s="312" t="s">
        <v>387</v>
      </c>
      <c r="G85" s="311"/>
      <c r="H85" s="291" t="s">
        <v>401</v>
      </c>
      <c r="I85" s="291" t="s">
        <v>383</v>
      </c>
      <c r="J85" s="291">
        <v>50</v>
      </c>
      <c r="K85" s="304"/>
    </row>
    <row r="86" ht="15" customHeight="1">
      <c r="B86" s="313"/>
      <c r="C86" s="291" t="s">
        <v>402</v>
      </c>
      <c r="D86" s="291"/>
      <c r="E86" s="291"/>
      <c r="F86" s="312" t="s">
        <v>387</v>
      </c>
      <c r="G86" s="311"/>
      <c r="H86" s="291" t="s">
        <v>403</v>
      </c>
      <c r="I86" s="291" t="s">
        <v>383</v>
      </c>
      <c r="J86" s="291">
        <v>20</v>
      </c>
      <c r="K86" s="304"/>
    </row>
    <row r="87" ht="15" customHeight="1">
      <c r="B87" s="313"/>
      <c r="C87" s="291" t="s">
        <v>404</v>
      </c>
      <c r="D87" s="291"/>
      <c r="E87" s="291"/>
      <c r="F87" s="312" t="s">
        <v>387</v>
      </c>
      <c r="G87" s="311"/>
      <c r="H87" s="291" t="s">
        <v>405</v>
      </c>
      <c r="I87" s="291" t="s">
        <v>383</v>
      </c>
      <c r="J87" s="291">
        <v>20</v>
      </c>
      <c r="K87" s="304"/>
    </row>
    <row r="88" ht="15" customHeight="1">
      <c r="B88" s="313"/>
      <c r="C88" s="291" t="s">
        <v>406</v>
      </c>
      <c r="D88" s="291"/>
      <c r="E88" s="291"/>
      <c r="F88" s="312" t="s">
        <v>387</v>
      </c>
      <c r="G88" s="311"/>
      <c r="H88" s="291" t="s">
        <v>407</v>
      </c>
      <c r="I88" s="291" t="s">
        <v>383</v>
      </c>
      <c r="J88" s="291">
        <v>50</v>
      </c>
      <c r="K88" s="304"/>
    </row>
    <row r="89" ht="15" customHeight="1">
      <c r="B89" s="313"/>
      <c r="C89" s="291" t="s">
        <v>408</v>
      </c>
      <c r="D89" s="291"/>
      <c r="E89" s="291"/>
      <c r="F89" s="312" t="s">
        <v>387</v>
      </c>
      <c r="G89" s="311"/>
      <c r="H89" s="291" t="s">
        <v>408</v>
      </c>
      <c r="I89" s="291" t="s">
        <v>383</v>
      </c>
      <c r="J89" s="291">
        <v>50</v>
      </c>
      <c r="K89" s="304"/>
    </row>
    <row r="90" ht="15" customHeight="1">
      <c r="B90" s="313"/>
      <c r="C90" s="291" t="s">
        <v>116</v>
      </c>
      <c r="D90" s="291"/>
      <c r="E90" s="291"/>
      <c r="F90" s="312" t="s">
        <v>387</v>
      </c>
      <c r="G90" s="311"/>
      <c r="H90" s="291" t="s">
        <v>409</v>
      </c>
      <c r="I90" s="291" t="s">
        <v>383</v>
      </c>
      <c r="J90" s="291">
        <v>255</v>
      </c>
      <c r="K90" s="304"/>
    </row>
    <row r="91" ht="15" customHeight="1">
      <c r="B91" s="313"/>
      <c r="C91" s="291" t="s">
        <v>410</v>
      </c>
      <c r="D91" s="291"/>
      <c r="E91" s="291"/>
      <c r="F91" s="312" t="s">
        <v>381</v>
      </c>
      <c r="G91" s="311"/>
      <c r="H91" s="291" t="s">
        <v>411</v>
      </c>
      <c r="I91" s="291" t="s">
        <v>412</v>
      </c>
      <c r="J91" s="291"/>
      <c r="K91" s="304"/>
    </row>
    <row r="92" ht="15" customHeight="1">
      <c r="B92" s="313"/>
      <c r="C92" s="291" t="s">
        <v>413</v>
      </c>
      <c r="D92" s="291"/>
      <c r="E92" s="291"/>
      <c r="F92" s="312" t="s">
        <v>381</v>
      </c>
      <c r="G92" s="311"/>
      <c r="H92" s="291" t="s">
        <v>414</v>
      </c>
      <c r="I92" s="291" t="s">
        <v>415</v>
      </c>
      <c r="J92" s="291"/>
      <c r="K92" s="304"/>
    </row>
    <row r="93" ht="15" customHeight="1">
      <c r="B93" s="313"/>
      <c r="C93" s="291" t="s">
        <v>416</v>
      </c>
      <c r="D93" s="291"/>
      <c r="E93" s="291"/>
      <c r="F93" s="312" t="s">
        <v>381</v>
      </c>
      <c r="G93" s="311"/>
      <c r="H93" s="291" t="s">
        <v>416</v>
      </c>
      <c r="I93" s="291" t="s">
        <v>415</v>
      </c>
      <c r="J93" s="291"/>
      <c r="K93" s="304"/>
    </row>
    <row r="94" ht="15" customHeight="1">
      <c r="B94" s="313"/>
      <c r="C94" s="291" t="s">
        <v>42</v>
      </c>
      <c r="D94" s="291"/>
      <c r="E94" s="291"/>
      <c r="F94" s="312" t="s">
        <v>381</v>
      </c>
      <c r="G94" s="311"/>
      <c r="H94" s="291" t="s">
        <v>417</v>
      </c>
      <c r="I94" s="291" t="s">
        <v>415</v>
      </c>
      <c r="J94" s="291"/>
      <c r="K94" s="304"/>
    </row>
    <row r="95" ht="15" customHeight="1">
      <c r="B95" s="313"/>
      <c r="C95" s="291" t="s">
        <v>52</v>
      </c>
      <c r="D95" s="291"/>
      <c r="E95" s="291"/>
      <c r="F95" s="312" t="s">
        <v>381</v>
      </c>
      <c r="G95" s="311"/>
      <c r="H95" s="291" t="s">
        <v>418</v>
      </c>
      <c r="I95" s="291" t="s">
        <v>415</v>
      </c>
      <c r="J95" s="291"/>
      <c r="K95" s="304"/>
    </row>
    <row r="96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ht="45" customHeight="1">
      <c r="B100" s="302"/>
      <c r="C100" s="303" t="s">
        <v>419</v>
      </c>
      <c r="D100" s="303"/>
      <c r="E100" s="303"/>
      <c r="F100" s="303"/>
      <c r="G100" s="303"/>
      <c r="H100" s="303"/>
      <c r="I100" s="303"/>
      <c r="J100" s="303"/>
      <c r="K100" s="304"/>
    </row>
    <row r="101" ht="17.25" customHeight="1">
      <c r="B101" s="302"/>
      <c r="C101" s="305" t="s">
        <v>375</v>
      </c>
      <c r="D101" s="305"/>
      <c r="E101" s="305"/>
      <c r="F101" s="305" t="s">
        <v>376</v>
      </c>
      <c r="G101" s="306"/>
      <c r="H101" s="305" t="s">
        <v>111</v>
      </c>
      <c r="I101" s="305" t="s">
        <v>61</v>
      </c>
      <c r="J101" s="305" t="s">
        <v>377</v>
      </c>
      <c r="K101" s="304"/>
    </row>
    <row r="102" ht="17.25" customHeight="1">
      <c r="B102" s="302"/>
      <c r="C102" s="307" t="s">
        <v>378</v>
      </c>
      <c r="D102" s="307"/>
      <c r="E102" s="307"/>
      <c r="F102" s="308" t="s">
        <v>379</v>
      </c>
      <c r="G102" s="309"/>
      <c r="H102" s="307"/>
      <c r="I102" s="307"/>
      <c r="J102" s="307" t="s">
        <v>380</v>
      </c>
      <c r="K102" s="304"/>
    </row>
    <row r="103" ht="5.25" customHeight="1">
      <c r="B103" s="302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ht="15" customHeight="1">
      <c r="B104" s="302"/>
      <c r="C104" s="291" t="s">
        <v>57</v>
      </c>
      <c r="D104" s="310"/>
      <c r="E104" s="310"/>
      <c r="F104" s="312" t="s">
        <v>381</v>
      </c>
      <c r="G104" s="321"/>
      <c r="H104" s="291" t="s">
        <v>420</v>
      </c>
      <c r="I104" s="291" t="s">
        <v>383</v>
      </c>
      <c r="J104" s="291">
        <v>20</v>
      </c>
      <c r="K104" s="304"/>
    </row>
    <row r="105" ht="15" customHeight="1">
      <c r="B105" s="302"/>
      <c r="C105" s="291" t="s">
        <v>384</v>
      </c>
      <c r="D105" s="291"/>
      <c r="E105" s="291"/>
      <c r="F105" s="312" t="s">
        <v>381</v>
      </c>
      <c r="G105" s="291"/>
      <c r="H105" s="291" t="s">
        <v>420</v>
      </c>
      <c r="I105" s="291" t="s">
        <v>383</v>
      </c>
      <c r="J105" s="291">
        <v>120</v>
      </c>
      <c r="K105" s="304"/>
    </row>
    <row r="106" ht="15" customHeight="1">
      <c r="B106" s="313"/>
      <c r="C106" s="291" t="s">
        <v>386</v>
      </c>
      <c r="D106" s="291"/>
      <c r="E106" s="291"/>
      <c r="F106" s="312" t="s">
        <v>387</v>
      </c>
      <c r="G106" s="291"/>
      <c r="H106" s="291" t="s">
        <v>420</v>
      </c>
      <c r="I106" s="291" t="s">
        <v>383</v>
      </c>
      <c r="J106" s="291">
        <v>50</v>
      </c>
      <c r="K106" s="304"/>
    </row>
    <row r="107" ht="15" customHeight="1">
      <c r="B107" s="313"/>
      <c r="C107" s="291" t="s">
        <v>389</v>
      </c>
      <c r="D107" s="291"/>
      <c r="E107" s="291"/>
      <c r="F107" s="312" t="s">
        <v>381</v>
      </c>
      <c r="G107" s="291"/>
      <c r="H107" s="291" t="s">
        <v>420</v>
      </c>
      <c r="I107" s="291" t="s">
        <v>391</v>
      </c>
      <c r="J107" s="291"/>
      <c r="K107" s="304"/>
    </row>
    <row r="108" ht="15" customHeight="1">
      <c r="B108" s="313"/>
      <c r="C108" s="291" t="s">
        <v>400</v>
      </c>
      <c r="D108" s="291"/>
      <c r="E108" s="291"/>
      <c r="F108" s="312" t="s">
        <v>387</v>
      </c>
      <c r="G108" s="291"/>
      <c r="H108" s="291" t="s">
        <v>420</v>
      </c>
      <c r="I108" s="291" t="s">
        <v>383</v>
      </c>
      <c r="J108" s="291">
        <v>50</v>
      </c>
      <c r="K108" s="304"/>
    </row>
    <row r="109" ht="15" customHeight="1">
      <c r="B109" s="313"/>
      <c r="C109" s="291" t="s">
        <v>408</v>
      </c>
      <c r="D109" s="291"/>
      <c r="E109" s="291"/>
      <c r="F109" s="312" t="s">
        <v>387</v>
      </c>
      <c r="G109" s="291"/>
      <c r="H109" s="291" t="s">
        <v>420</v>
      </c>
      <c r="I109" s="291" t="s">
        <v>383</v>
      </c>
      <c r="J109" s="291">
        <v>50</v>
      </c>
      <c r="K109" s="304"/>
    </row>
    <row r="110" ht="15" customHeight="1">
      <c r="B110" s="313"/>
      <c r="C110" s="291" t="s">
        <v>406</v>
      </c>
      <c r="D110" s="291"/>
      <c r="E110" s="291"/>
      <c r="F110" s="312" t="s">
        <v>387</v>
      </c>
      <c r="G110" s="291"/>
      <c r="H110" s="291" t="s">
        <v>420</v>
      </c>
      <c r="I110" s="291" t="s">
        <v>383</v>
      </c>
      <c r="J110" s="291">
        <v>50</v>
      </c>
      <c r="K110" s="304"/>
    </row>
    <row r="111" ht="15" customHeight="1">
      <c r="B111" s="313"/>
      <c r="C111" s="291" t="s">
        <v>57</v>
      </c>
      <c r="D111" s="291"/>
      <c r="E111" s="291"/>
      <c r="F111" s="312" t="s">
        <v>381</v>
      </c>
      <c r="G111" s="291"/>
      <c r="H111" s="291" t="s">
        <v>421</v>
      </c>
      <c r="I111" s="291" t="s">
        <v>383</v>
      </c>
      <c r="J111" s="291">
        <v>20</v>
      </c>
      <c r="K111" s="304"/>
    </row>
    <row r="112" ht="15" customHeight="1">
      <c r="B112" s="313"/>
      <c r="C112" s="291" t="s">
        <v>422</v>
      </c>
      <c r="D112" s="291"/>
      <c r="E112" s="291"/>
      <c r="F112" s="312" t="s">
        <v>381</v>
      </c>
      <c r="G112" s="291"/>
      <c r="H112" s="291" t="s">
        <v>423</v>
      </c>
      <c r="I112" s="291" t="s">
        <v>383</v>
      </c>
      <c r="J112" s="291">
        <v>120</v>
      </c>
      <c r="K112" s="304"/>
    </row>
    <row r="113" ht="15" customHeight="1">
      <c r="B113" s="313"/>
      <c r="C113" s="291" t="s">
        <v>42</v>
      </c>
      <c r="D113" s="291"/>
      <c r="E113" s="291"/>
      <c r="F113" s="312" t="s">
        <v>381</v>
      </c>
      <c r="G113" s="291"/>
      <c r="H113" s="291" t="s">
        <v>424</v>
      </c>
      <c r="I113" s="291" t="s">
        <v>415</v>
      </c>
      <c r="J113" s="291"/>
      <c r="K113" s="304"/>
    </row>
    <row r="114" ht="15" customHeight="1">
      <c r="B114" s="313"/>
      <c r="C114" s="291" t="s">
        <v>52</v>
      </c>
      <c r="D114" s="291"/>
      <c r="E114" s="291"/>
      <c r="F114" s="312" t="s">
        <v>381</v>
      </c>
      <c r="G114" s="291"/>
      <c r="H114" s="291" t="s">
        <v>425</v>
      </c>
      <c r="I114" s="291" t="s">
        <v>415</v>
      </c>
      <c r="J114" s="291"/>
      <c r="K114" s="304"/>
    </row>
    <row r="115" ht="15" customHeight="1">
      <c r="B115" s="313"/>
      <c r="C115" s="291" t="s">
        <v>61</v>
      </c>
      <c r="D115" s="291"/>
      <c r="E115" s="291"/>
      <c r="F115" s="312" t="s">
        <v>381</v>
      </c>
      <c r="G115" s="291"/>
      <c r="H115" s="291" t="s">
        <v>426</v>
      </c>
      <c r="I115" s="291" t="s">
        <v>427</v>
      </c>
      <c r="J115" s="291"/>
      <c r="K115" s="304"/>
    </row>
    <row r="116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ht="18.75" customHeight="1">
      <c r="B117" s="323"/>
      <c r="C117" s="287"/>
      <c r="D117" s="287"/>
      <c r="E117" s="287"/>
      <c r="F117" s="324"/>
      <c r="G117" s="287"/>
      <c r="H117" s="287"/>
      <c r="I117" s="287"/>
      <c r="J117" s="287"/>
      <c r="K117" s="323"/>
    </row>
    <row r="118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ht="7.5" customHeight="1">
      <c r="B119" s="325"/>
      <c r="C119" s="326"/>
      <c r="D119" s="326"/>
      <c r="E119" s="326"/>
      <c r="F119" s="326"/>
      <c r="G119" s="326"/>
      <c r="H119" s="326"/>
      <c r="I119" s="326"/>
      <c r="J119" s="326"/>
      <c r="K119" s="327"/>
    </row>
    <row r="120" ht="45" customHeight="1">
      <c r="B120" s="328"/>
      <c r="C120" s="281" t="s">
        <v>428</v>
      </c>
      <c r="D120" s="281"/>
      <c r="E120" s="281"/>
      <c r="F120" s="281"/>
      <c r="G120" s="281"/>
      <c r="H120" s="281"/>
      <c r="I120" s="281"/>
      <c r="J120" s="281"/>
      <c r="K120" s="329"/>
    </row>
    <row r="121" ht="17.25" customHeight="1">
      <c r="B121" s="330"/>
      <c r="C121" s="305" t="s">
        <v>375</v>
      </c>
      <c r="D121" s="305"/>
      <c r="E121" s="305"/>
      <c r="F121" s="305" t="s">
        <v>376</v>
      </c>
      <c r="G121" s="306"/>
      <c r="H121" s="305" t="s">
        <v>111</v>
      </c>
      <c r="I121" s="305" t="s">
        <v>61</v>
      </c>
      <c r="J121" s="305" t="s">
        <v>377</v>
      </c>
      <c r="K121" s="331"/>
    </row>
    <row r="122" ht="17.25" customHeight="1">
      <c r="B122" s="330"/>
      <c r="C122" s="307" t="s">
        <v>378</v>
      </c>
      <c r="D122" s="307"/>
      <c r="E122" s="307"/>
      <c r="F122" s="308" t="s">
        <v>379</v>
      </c>
      <c r="G122" s="309"/>
      <c r="H122" s="307"/>
      <c r="I122" s="307"/>
      <c r="J122" s="307" t="s">
        <v>380</v>
      </c>
      <c r="K122" s="331"/>
    </row>
    <row r="123" ht="5.25" customHeight="1">
      <c r="B123" s="332"/>
      <c r="C123" s="310"/>
      <c r="D123" s="310"/>
      <c r="E123" s="310"/>
      <c r="F123" s="310"/>
      <c r="G123" s="291"/>
      <c r="H123" s="310"/>
      <c r="I123" s="310"/>
      <c r="J123" s="310"/>
      <c r="K123" s="333"/>
    </row>
    <row r="124" ht="15" customHeight="1">
      <c r="B124" s="332"/>
      <c r="C124" s="291" t="s">
        <v>384</v>
      </c>
      <c r="D124" s="310"/>
      <c r="E124" s="310"/>
      <c r="F124" s="312" t="s">
        <v>381</v>
      </c>
      <c r="G124" s="291"/>
      <c r="H124" s="291" t="s">
        <v>420</v>
      </c>
      <c r="I124" s="291" t="s">
        <v>383</v>
      </c>
      <c r="J124" s="291">
        <v>120</v>
      </c>
      <c r="K124" s="334"/>
    </row>
    <row r="125" ht="15" customHeight="1">
      <c r="B125" s="332"/>
      <c r="C125" s="291" t="s">
        <v>429</v>
      </c>
      <c r="D125" s="291"/>
      <c r="E125" s="291"/>
      <c r="F125" s="312" t="s">
        <v>381</v>
      </c>
      <c r="G125" s="291"/>
      <c r="H125" s="291" t="s">
        <v>430</v>
      </c>
      <c r="I125" s="291" t="s">
        <v>383</v>
      </c>
      <c r="J125" s="291" t="s">
        <v>431</v>
      </c>
      <c r="K125" s="334"/>
    </row>
    <row r="126" ht="15" customHeight="1">
      <c r="B126" s="332"/>
      <c r="C126" s="291" t="s">
        <v>330</v>
      </c>
      <c r="D126" s="291"/>
      <c r="E126" s="291"/>
      <c r="F126" s="312" t="s">
        <v>381</v>
      </c>
      <c r="G126" s="291"/>
      <c r="H126" s="291" t="s">
        <v>432</v>
      </c>
      <c r="I126" s="291" t="s">
        <v>383</v>
      </c>
      <c r="J126" s="291" t="s">
        <v>431</v>
      </c>
      <c r="K126" s="334"/>
    </row>
    <row r="127" ht="15" customHeight="1">
      <c r="B127" s="332"/>
      <c r="C127" s="291" t="s">
        <v>392</v>
      </c>
      <c r="D127" s="291"/>
      <c r="E127" s="291"/>
      <c r="F127" s="312" t="s">
        <v>387</v>
      </c>
      <c r="G127" s="291"/>
      <c r="H127" s="291" t="s">
        <v>393</v>
      </c>
      <c r="I127" s="291" t="s">
        <v>383</v>
      </c>
      <c r="J127" s="291">
        <v>15</v>
      </c>
      <c r="K127" s="334"/>
    </row>
    <row r="128" ht="15" customHeight="1">
      <c r="B128" s="332"/>
      <c r="C128" s="314" t="s">
        <v>394</v>
      </c>
      <c r="D128" s="314"/>
      <c r="E128" s="314"/>
      <c r="F128" s="315" t="s">
        <v>387</v>
      </c>
      <c r="G128" s="314"/>
      <c r="H128" s="314" t="s">
        <v>395</v>
      </c>
      <c r="I128" s="314" t="s">
        <v>383</v>
      </c>
      <c r="J128" s="314">
        <v>15</v>
      </c>
      <c r="K128" s="334"/>
    </row>
    <row r="129" ht="15" customHeight="1">
      <c r="B129" s="332"/>
      <c r="C129" s="314" t="s">
        <v>396</v>
      </c>
      <c r="D129" s="314"/>
      <c r="E129" s="314"/>
      <c r="F129" s="315" t="s">
        <v>387</v>
      </c>
      <c r="G129" s="314"/>
      <c r="H129" s="314" t="s">
        <v>397</v>
      </c>
      <c r="I129" s="314" t="s">
        <v>383</v>
      </c>
      <c r="J129" s="314">
        <v>20</v>
      </c>
      <c r="K129" s="334"/>
    </row>
    <row r="130" ht="15" customHeight="1">
      <c r="B130" s="332"/>
      <c r="C130" s="314" t="s">
        <v>398</v>
      </c>
      <c r="D130" s="314"/>
      <c r="E130" s="314"/>
      <c r="F130" s="315" t="s">
        <v>387</v>
      </c>
      <c r="G130" s="314"/>
      <c r="H130" s="314" t="s">
        <v>399</v>
      </c>
      <c r="I130" s="314" t="s">
        <v>383</v>
      </c>
      <c r="J130" s="314">
        <v>20</v>
      </c>
      <c r="K130" s="334"/>
    </row>
    <row r="131" ht="15" customHeight="1">
      <c r="B131" s="332"/>
      <c r="C131" s="291" t="s">
        <v>386</v>
      </c>
      <c r="D131" s="291"/>
      <c r="E131" s="291"/>
      <c r="F131" s="312" t="s">
        <v>387</v>
      </c>
      <c r="G131" s="291"/>
      <c r="H131" s="291" t="s">
        <v>420</v>
      </c>
      <c r="I131" s="291" t="s">
        <v>383</v>
      </c>
      <c r="J131" s="291">
        <v>50</v>
      </c>
      <c r="K131" s="334"/>
    </row>
    <row r="132" ht="15" customHeight="1">
      <c r="B132" s="332"/>
      <c r="C132" s="291" t="s">
        <v>400</v>
      </c>
      <c r="D132" s="291"/>
      <c r="E132" s="291"/>
      <c r="F132" s="312" t="s">
        <v>387</v>
      </c>
      <c r="G132" s="291"/>
      <c r="H132" s="291" t="s">
        <v>420</v>
      </c>
      <c r="I132" s="291" t="s">
        <v>383</v>
      </c>
      <c r="J132" s="291">
        <v>50</v>
      </c>
      <c r="K132" s="334"/>
    </row>
    <row r="133" ht="15" customHeight="1">
      <c r="B133" s="332"/>
      <c r="C133" s="291" t="s">
        <v>406</v>
      </c>
      <c r="D133" s="291"/>
      <c r="E133" s="291"/>
      <c r="F133" s="312" t="s">
        <v>387</v>
      </c>
      <c r="G133" s="291"/>
      <c r="H133" s="291" t="s">
        <v>420</v>
      </c>
      <c r="I133" s="291" t="s">
        <v>383</v>
      </c>
      <c r="J133" s="291">
        <v>50</v>
      </c>
      <c r="K133" s="334"/>
    </row>
    <row r="134" ht="15" customHeight="1">
      <c r="B134" s="332"/>
      <c r="C134" s="291" t="s">
        <v>408</v>
      </c>
      <c r="D134" s="291"/>
      <c r="E134" s="291"/>
      <c r="F134" s="312" t="s">
        <v>387</v>
      </c>
      <c r="G134" s="291"/>
      <c r="H134" s="291" t="s">
        <v>420</v>
      </c>
      <c r="I134" s="291" t="s">
        <v>383</v>
      </c>
      <c r="J134" s="291">
        <v>50</v>
      </c>
      <c r="K134" s="334"/>
    </row>
    <row r="135" ht="15" customHeight="1">
      <c r="B135" s="332"/>
      <c r="C135" s="291" t="s">
        <v>116</v>
      </c>
      <c r="D135" s="291"/>
      <c r="E135" s="291"/>
      <c r="F135" s="312" t="s">
        <v>387</v>
      </c>
      <c r="G135" s="291"/>
      <c r="H135" s="291" t="s">
        <v>433</v>
      </c>
      <c r="I135" s="291" t="s">
        <v>383</v>
      </c>
      <c r="J135" s="291">
        <v>255</v>
      </c>
      <c r="K135" s="334"/>
    </row>
    <row r="136" ht="15" customHeight="1">
      <c r="B136" s="332"/>
      <c r="C136" s="291" t="s">
        <v>410</v>
      </c>
      <c r="D136" s="291"/>
      <c r="E136" s="291"/>
      <c r="F136" s="312" t="s">
        <v>381</v>
      </c>
      <c r="G136" s="291"/>
      <c r="H136" s="291" t="s">
        <v>434</v>
      </c>
      <c r="I136" s="291" t="s">
        <v>412</v>
      </c>
      <c r="J136" s="291"/>
      <c r="K136" s="334"/>
    </row>
    <row r="137" ht="15" customHeight="1">
      <c r="B137" s="332"/>
      <c r="C137" s="291" t="s">
        <v>413</v>
      </c>
      <c r="D137" s="291"/>
      <c r="E137" s="291"/>
      <c r="F137" s="312" t="s">
        <v>381</v>
      </c>
      <c r="G137" s="291"/>
      <c r="H137" s="291" t="s">
        <v>435</v>
      </c>
      <c r="I137" s="291" t="s">
        <v>415</v>
      </c>
      <c r="J137" s="291"/>
      <c r="K137" s="334"/>
    </row>
    <row r="138" ht="15" customHeight="1">
      <c r="B138" s="332"/>
      <c r="C138" s="291" t="s">
        <v>416</v>
      </c>
      <c r="D138" s="291"/>
      <c r="E138" s="291"/>
      <c r="F138" s="312" t="s">
        <v>381</v>
      </c>
      <c r="G138" s="291"/>
      <c r="H138" s="291" t="s">
        <v>416</v>
      </c>
      <c r="I138" s="291" t="s">
        <v>415</v>
      </c>
      <c r="J138" s="291"/>
      <c r="K138" s="334"/>
    </row>
    <row r="139" ht="15" customHeight="1">
      <c r="B139" s="332"/>
      <c r="C139" s="291" t="s">
        <v>42</v>
      </c>
      <c r="D139" s="291"/>
      <c r="E139" s="291"/>
      <c r="F139" s="312" t="s">
        <v>381</v>
      </c>
      <c r="G139" s="291"/>
      <c r="H139" s="291" t="s">
        <v>436</v>
      </c>
      <c r="I139" s="291" t="s">
        <v>415</v>
      </c>
      <c r="J139" s="291"/>
      <c r="K139" s="334"/>
    </row>
    <row r="140" ht="15" customHeight="1">
      <c r="B140" s="332"/>
      <c r="C140" s="291" t="s">
        <v>437</v>
      </c>
      <c r="D140" s="291"/>
      <c r="E140" s="291"/>
      <c r="F140" s="312" t="s">
        <v>381</v>
      </c>
      <c r="G140" s="291"/>
      <c r="H140" s="291" t="s">
        <v>438</v>
      </c>
      <c r="I140" s="291" t="s">
        <v>415</v>
      </c>
      <c r="J140" s="291"/>
      <c r="K140" s="334"/>
    </row>
    <row r="141" ht="15" customHeight="1">
      <c r="B141" s="335"/>
      <c r="C141" s="336"/>
      <c r="D141" s="336"/>
      <c r="E141" s="336"/>
      <c r="F141" s="336"/>
      <c r="G141" s="336"/>
      <c r="H141" s="336"/>
      <c r="I141" s="336"/>
      <c r="J141" s="336"/>
      <c r="K141" s="337"/>
    </row>
    <row r="142" ht="18.75" customHeight="1">
      <c r="B142" s="287"/>
      <c r="C142" s="287"/>
      <c r="D142" s="287"/>
      <c r="E142" s="287"/>
      <c r="F142" s="324"/>
      <c r="G142" s="287"/>
      <c r="H142" s="287"/>
      <c r="I142" s="287"/>
      <c r="J142" s="287"/>
      <c r="K142" s="287"/>
    </row>
    <row r="143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ht="45" customHeight="1">
      <c r="B145" s="302"/>
      <c r="C145" s="303" t="s">
        <v>439</v>
      </c>
      <c r="D145" s="303"/>
      <c r="E145" s="303"/>
      <c r="F145" s="303"/>
      <c r="G145" s="303"/>
      <c r="H145" s="303"/>
      <c r="I145" s="303"/>
      <c r="J145" s="303"/>
      <c r="K145" s="304"/>
    </row>
    <row r="146" ht="17.25" customHeight="1">
      <c r="B146" s="302"/>
      <c r="C146" s="305" t="s">
        <v>375</v>
      </c>
      <c r="D146" s="305"/>
      <c r="E146" s="305"/>
      <c r="F146" s="305" t="s">
        <v>376</v>
      </c>
      <c r="G146" s="306"/>
      <c r="H146" s="305" t="s">
        <v>111</v>
      </c>
      <c r="I146" s="305" t="s">
        <v>61</v>
      </c>
      <c r="J146" s="305" t="s">
        <v>377</v>
      </c>
      <c r="K146" s="304"/>
    </row>
    <row r="147" ht="17.25" customHeight="1">
      <c r="B147" s="302"/>
      <c r="C147" s="307" t="s">
        <v>378</v>
      </c>
      <c r="D147" s="307"/>
      <c r="E147" s="307"/>
      <c r="F147" s="308" t="s">
        <v>379</v>
      </c>
      <c r="G147" s="309"/>
      <c r="H147" s="307"/>
      <c r="I147" s="307"/>
      <c r="J147" s="307" t="s">
        <v>380</v>
      </c>
      <c r="K147" s="304"/>
    </row>
    <row r="148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4"/>
    </row>
    <row r="149" ht="15" customHeight="1">
      <c r="B149" s="313"/>
      <c r="C149" s="338" t="s">
        <v>384</v>
      </c>
      <c r="D149" s="291"/>
      <c r="E149" s="291"/>
      <c r="F149" s="339" t="s">
        <v>381</v>
      </c>
      <c r="G149" s="291"/>
      <c r="H149" s="338" t="s">
        <v>420</v>
      </c>
      <c r="I149" s="338" t="s">
        <v>383</v>
      </c>
      <c r="J149" s="338">
        <v>120</v>
      </c>
      <c r="K149" s="334"/>
    </row>
    <row r="150" ht="15" customHeight="1">
      <c r="B150" s="313"/>
      <c r="C150" s="338" t="s">
        <v>429</v>
      </c>
      <c r="D150" s="291"/>
      <c r="E150" s="291"/>
      <c r="F150" s="339" t="s">
        <v>381</v>
      </c>
      <c r="G150" s="291"/>
      <c r="H150" s="338" t="s">
        <v>440</v>
      </c>
      <c r="I150" s="338" t="s">
        <v>383</v>
      </c>
      <c r="J150" s="338" t="s">
        <v>431</v>
      </c>
      <c r="K150" s="334"/>
    </row>
    <row r="151" ht="15" customHeight="1">
      <c r="B151" s="313"/>
      <c r="C151" s="338" t="s">
        <v>330</v>
      </c>
      <c r="D151" s="291"/>
      <c r="E151" s="291"/>
      <c r="F151" s="339" t="s">
        <v>381</v>
      </c>
      <c r="G151" s="291"/>
      <c r="H151" s="338" t="s">
        <v>441</v>
      </c>
      <c r="I151" s="338" t="s">
        <v>383</v>
      </c>
      <c r="J151" s="338" t="s">
        <v>431</v>
      </c>
      <c r="K151" s="334"/>
    </row>
    <row r="152" ht="15" customHeight="1">
      <c r="B152" s="313"/>
      <c r="C152" s="338" t="s">
        <v>386</v>
      </c>
      <c r="D152" s="291"/>
      <c r="E152" s="291"/>
      <c r="F152" s="339" t="s">
        <v>387</v>
      </c>
      <c r="G152" s="291"/>
      <c r="H152" s="338" t="s">
        <v>420</v>
      </c>
      <c r="I152" s="338" t="s">
        <v>383</v>
      </c>
      <c r="J152" s="338">
        <v>50</v>
      </c>
      <c r="K152" s="334"/>
    </row>
    <row r="153" ht="15" customHeight="1">
      <c r="B153" s="313"/>
      <c r="C153" s="338" t="s">
        <v>389</v>
      </c>
      <c r="D153" s="291"/>
      <c r="E153" s="291"/>
      <c r="F153" s="339" t="s">
        <v>381</v>
      </c>
      <c r="G153" s="291"/>
      <c r="H153" s="338" t="s">
        <v>420</v>
      </c>
      <c r="I153" s="338" t="s">
        <v>391</v>
      </c>
      <c r="J153" s="338"/>
      <c r="K153" s="334"/>
    </row>
    <row r="154" ht="15" customHeight="1">
      <c r="B154" s="313"/>
      <c r="C154" s="338" t="s">
        <v>400</v>
      </c>
      <c r="D154" s="291"/>
      <c r="E154" s="291"/>
      <c r="F154" s="339" t="s">
        <v>387</v>
      </c>
      <c r="G154" s="291"/>
      <c r="H154" s="338" t="s">
        <v>420</v>
      </c>
      <c r="I154" s="338" t="s">
        <v>383</v>
      </c>
      <c r="J154" s="338">
        <v>50</v>
      </c>
      <c r="K154" s="334"/>
    </row>
    <row r="155" ht="15" customHeight="1">
      <c r="B155" s="313"/>
      <c r="C155" s="338" t="s">
        <v>408</v>
      </c>
      <c r="D155" s="291"/>
      <c r="E155" s="291"/>
      <c r="F155" s="339" t="s">
        <v>387</v>
      </c>
      <c r="G155" s="291"/>
      <c r="H155" s="338" t="s">
        <v>420</v>
      </c>
      <c r="I155" s="338" t="s">
        <v>383</v>
      </c>
      <c r="J155" s="338">
        <v>50</v>
      </c>
      <c r="K155" s="334"/>
    </row>
    <row r="156" ht="15" customHeight="1">
      <c r="B156" s="313"/>
      <c r="C156" s="338" t="s">
        <v>406</v>
      </c>
      <c r="D156" s="291"/>
      <c r="E156" s="291"/>
      <c r="F156" s="339" t="s">
        <v>387</v>
      </c>
      <c r="G156" s="291"/>
      <c r="H156" s="338" t="s">
        <v>420</v>
      </c>
      <c r="I156" s="338" t="s">
        <v>383</v>
      </c>
      <c r="J156" s="338">
        <v>50</v>
      </c>
      <c r="K156" s="334"/>
    </row>
    <row r="157" ht="15" customHeight="1">
      <c r="B157" s="313"/>
      <c r="C157" s="338" t="s">
        <v>95</v>
      </c>
      <c r="D157" s="291"/>
      <c r="E157" s="291"/>
      <c r="F157" s="339" t="s">
        <v>381</v>
      </c>
      <c r="G157" s="291"/>
      <c r="H157" s="338" t="s">
        <v>442</v>
      </c>
      <c r="I157" s="338" t="s">
        <v>383</v>
      </c>
      <c r="J157" s="338" t="s">
        <v>443</v>
      </c>
      <c r="K157" s="334"/>
    </row>
    <row r="158" ht="15" customHeight="1">
      <c r="B158" s="313"/>
      <c r="C158" s="338" t="s">
        <v>444</v>
      </c>
      <c r="D158" s="291"/>
      <c r="E158" s="291"/>
      <c r="F158" s="339" t="s">
        <v>381</v>
      </c>
      <c r="G158" s="291"/>
      <c r="H158" s="338" t="s">
        <v>445</v>
      </c>
      <c r="I158" s="338" t="s">
        <v>415</v>
      </c>
      <c r="J158" s="338"/>
      <c r="K158" s="334"/>
    </row>
    <row r="159" ht="15" customHeight="1">
      <c r="B159" s="340"/>
      <c r="C159" s="322"/>
      <c r="D159" s="322"/>
      <c r="E159" s="322"/>
      <c r="F159" s="322"/>
      <c r="G159" s="322"/>
      <c r="H159" s="322"/>
      <c r="I159" s="322"/>
      <c r="J159" s="322"/>
      <c r="K159" s="341"/>
    </row>
    <row r="160" ht="18.75" customHeight="1">
      <c r="B160" s="287"/>
      <c r="C160" s="291"/>
      <c r="D160" s="291"/>
      <c r="E160" s="291"/>
      <c r="F160" s="312"/>
      <c r="G160" s="291"/>
      <c r="H160" s="291"/>
      <c r="I160" s="291"/>
      <c r="J160" s="291"/>
      <c r="K160" s="287"/>
    </row>
    <row r="16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ht="45" customHeight="1">
      <c r="B163" s="280"/>
      <c r="C163" s="281" t="s">
        <v>446</v>
      </c>
      <c r="D163" s="281"/>
      <c r="E163" s="281"/>
      <c r="F163" s="281"/>
      <c r="G163" s="281"/>
      <c r="H163" s="281"/>
      <c r="I163" s="281"/>
      <c r="J163" s="281"/>
      <c r="K163" s="282"/>
    </row>
    <row r="164" ht="17.25" customHeight="1">
      <c r="B164" s="280"/>
      <c r="C164" s="305" t="s">
        <v>375</v>
      </c>
      <c r="D164" s="305"/>
      <c r="E164" s="305"/>
      <c r="F164" s="305" t="s">
        <v>376</v>
      </c>
      <c r="G164" s="342"/>
      <c r="H164" s="343" t="s">
        <v>111</v>
      </c>
      <c r="I164" s="343" t="s">
        <v>61</v>
      </c>
      <c r="J164" s="305" t="s">
        <v>377</v>
      </c>
      <c r="K164" s="282"/>
    </row>
    <row r="165" ht="17.25" customHeight="1">
      <c r="B165" s="283"/>
      <c r="C165" s="307" t="s">
        <v>378</v>
      </c>
      <c r="D165" s="307"/>
      <c r="E165" s="307"/>
      <c r="F165" s="308" t="s">
        <v>379</v>
      </c>
      <c r="G165" s="344"/>
      <c r="H165" s="345"/>
      <c r="I165" s="345"/>
      <c r="J165" s="307" t="s">
        <v>380</v>
      </c>
      <c r="K165" s="285"/>
    </row>
    <row r="166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4"/>
    </row>
    <row r="167" ht="15" customHeight="1">
      <c r="B167" s="313"/>
      <c r="C167" s="291" t="s">
        <v>384</v>
      </c>
      <c r="D167" s="291"/>
      <c r="E167" s="291"/>
      <c r="F167" s="312" t="s">
        <v>381</v>
      </c>
      <c r="G167" s="291"/>
      <c r="H167" s="291" t="s">
        <v>420</v>
      </c>
      <c r="I167" s="291" t="s">
        <v>383</v>
      </c>
      <c r="J167" s="291">
        <v>120</v>
      </c>
      <c r="K167" s="334"/>
    </row>
    <row r="168" ht="15" customHeight="1">
      <c r="B168" s="313"/>
      <c r="C168" s="291" t="s">
        <v>429</v>
      </c>
      <c r="D168" s="291"/>
      <c r="E168" s="291"/>
      <c r="F168" s="312" t="s">
        <v>381</v>
      </c>
      <c r="G168" s="291"/>
      <c r="H168" s="291" t="s">
        <v>430</v>
      </c>
      <c r="I168" s="291" t="s">
        <v>383</v>
      </c>
      <c r="J168" s="291" t="s">
        <v>431</v>
      </c>
      <c r="K168" s="334"/>
    </row>
    <row r="169" ht="15" customHeight="1">
      <c r="B169" s="313"/>
      <c r="C169" s="291" t="s">
        <v>330</v>
      </c>
      <c r="D169" s="291"/>
      <c r="E169" s="291"/>
      <c r="F169" s="312" t="s">
        <v>381</v>
      </c>
      <c r="G169" s="291"/>
      <c r="H169" s="291" t="s">
        <v>447</v>
      </c>
      <c r="I169" s="291" t="s">
        <v>383</v>
      </c>
      <c r="J169" s="291" t="s">
        <v>431</v>
      </c>
      <c r="K169" s="334"/>
    </row>
    <row r="170" ht="15" customHeight="1">
      <c r="B170" s="313"/>
      <c r="C170" s="291" t="s">
        <v>386</v>
      </c>
      <c r="D170" s="291"/>
      <c r="E170" s="291"/>
      <c r="F170" s="312" t="s">
        <v>387</v>
      </c>
      <c r="G170" s="291"/>
      <c r="H170" s="291" t="s">
        <v>447</v>
      </c>
      <c r="I170" s="291" t="s">
        <v>383</v>
      </c>
      <c r="J170" s="291">
        <v>50</v>
      </c>
      <c r="K170" s="334"/>
    </row>
    <row r="171" ht="15" customHeight="1">
      <c r="B171" s="313"/>
      <c r="C171" s="291" t="s">
        <v>389</v>
      </c>
      <c r="D171" s="291"/>
      <c r="E171" s="291"/>
      <c r="F171" s="312" t="s">
        <v>381</v>
      </c>
      <c r="G171" s="291"/>
      <c r="H171" s="291" t="s">
        <v>447</v>
      </c>
      <c r="I171" s="291" t="s">
        <v>391</v>
      </c>
      <c r="J171" s="291"/>
      <c r="K171" s="334"/>
    </row>
    <row r="172" ht="15" customHeight="1">
      <c r="B172" s="313"/>
      <c r="C172" s="291" t="s">
        <v>400</v>
      </c>
      <c r="D172" s="291"/>
      <c r="E172" s="291"/>
      <c r="F172" s="312" t="s">
        <v>387</v>
      </c>
      <c r="G172" s="291"/>
      <c r="H172" s="291" t="s">
        <v>447</v>
      </c>
      <c r="I172" s="291" t="s">
        <v>383</v>
      </c>
      <c r="J172" s="291">
        <v>50</v>
      </c>
      <c r="K172" s="334"/>
    </row>
    <row r="173" ht="15" customHeight="1">
      <c r="B173" s="313"/>
      <c r="C173" s="291" t="s">
        <v>408</v>
      </c>
      <c r="D173" s="291"/>
      <c r="E173" s="291"/>
      <c r="F173" s="312" t="s">
        <v>387</v>
      </c>
      <c r="G173" s="291"/>
      <c r="H173" s="291" t="s">
        <v>447</v>
      </c>
      <c r="I173" s="291" t="s">
        <v>383</v>
      </c>
      <c r="J173" s="291">
        <v>50</v>
      </c>
      <c r="K173" s="334"/>
    </row>
    <row r="174" ht="15" customHeight="1">
      <c r="B174" s="313"/>
      <c r="C174" s="291" t="s">
        <v>406</v>
      </c>
      <c r="D174" s="291"/>
      <c r="E174" s="291"/>
      <c r="F174" s="312" t="s">
        <v>387</v>
      </c>
      <c r="G174" s="291"/>
      <c r="H174" s="291" t="s">
        <v>447</v>
      </c>
      <c r="I174" s="291" t="s">
        <v>383</v>
      </c>
      <c r="J174" s="291">
        <v>50</v>
      </c>
      <c r="K174" s="334"/>
    </row>
    <row r="175" ht="15" customHeight="1">
      <c r="B175" s="313"/>
      <c r="C175" s="291" t="s">
        <v>110</v>
      </c>
      <c r="D175" s="291"/>
      <c r="E175" s="291"/>
      <c r="F175" s="312" t="s">
        <v>381</v>
      </c>
      <c r="G175" s="291"/>
      <c r="H175" s="291" t="s">
        <v>448</v>
      </c>
      <c r="I175" s="291" t="s">
        <v>449</v>
      </c>
      <c r="J175" s="291"/>
      <c r="K175" s="334"/>
    </row>
    <row r="176" ht="15" customHeight="1">
      <c r="B176" s="313"/>
      <c r="C176" s="291" t="s">
        <v>61</v>
      </c>
      <c r="D176" s="291"/>
      <c r="E176" s="291"/>
      <c r="F176" s="312" t="s">
        <v>381</v>
      </c>
      <c r="G176" s="291"/>
      <c r="H176" s="291" t="s">
        <v>450</v>
      </c>
      <c r="I176" s="291" t="s">
        <v>451</v>
      </c>
      <c r="J176" s="291">
        <v>1</v>
      </c>
      <c r="K176" s="334"/>
    </row>
    <row r="177" ht="15" customHeight="1">
      <c r="B177" s="313"/>
      <c r="C177" s="291" t="s">
        <v>57</v>
      </c>
      <c r="D177" s="291"/>
      <c r="E177" s="291"/>
      <c r="F177" s="312" t="s">
        <v>381</v>
      </c>
      <c r="G177" s="291"/>
      <c r="H177" s="291" t="s">
        <v>452</v>
      </c>
      <c r="I177" s="291" t="s">
        <v>383</v>
      </c>
      <c r="J177" s="291">
        <v>20</v>
      </c>
      <c r="K177" s="334"/>
    </row>
    <row r="178" ht="15" customHeight="1">
      <c r="B178" s="313"/>
      <c r="C178" s="291" t="s">
        <v>111</v>
      </c>
      <c r="D178" s="291"/>
      <c r="E178" s="291"/>
      <c r="F178" s="312" t="s">
        <v>381</v>
      </c>
      <c r="G178" s="291"/>
      <c r="H178" s="291" t="s">
        <v>453</v>
      </c>
      <c r="I178" s="291" t="s">
        <v>383</v>
      </c>
      <c r="J178" s="291">
        <v>255</v>
      </c>
      <c r="K178" s="334"/>
    </row>
    <row r="179" ht="15" customHeight="1">
      <c r="B179" s="313"/>
      <c r="C179" s="291" t="s">
        <v>112</v>
      </c>
      <c r="D179" s="291"/>
      <c r="E179" s="291"/>
      <c r="F179" s="312" t="s">
        <v>381</v>
      </c>
      <c r="G179" s="291"/>
      <c r="H179" s="291" t="s">
        <v>346</v>
      </c>
      <c r="I179" s="291" t="s">
        <v>383</v>
      </c>
      <c r="J179" s="291">
        <v>10</v>
      </c>
      <c r="K179" s="334"/>
    </row>
    <row r="180" ht="15" customHeight="1">
      <c r="B180" s="313"/>
      <c r="C180" s="291" t="s">
        <v>113</v>
      </c>
      <c r="D180" s="291"/>
      <c r="E180" s="291"/>
      <c r="F180" s="312" t="s">
        <v>381</v>
      </c>
      <c r="G180" s="291"/>
      <c r="H180" s="291" t="s">
        <v>454</v>
      </c>
      <c r="I180" s="291" t="s">
        <v>415</v>
      </c>
      <c r="J180" s="291"/>
      <c r="K180" s="334"/>
    </row>
    <row r="181" ht="15" customHeight="1">
      <c r="B181" s="313"/>
      <c r="C181" s="291" t="s">
        <v>455</v>
      </c>
      <c r="D181" s="291"/>
      <c r="E181" s="291"/>
      <c r="F181" s="312" t="s">
        <v>381</v>
      </c>
      <c r="G181" s="291"/>
      <c r="H181" s="291" t="s">
        <v>456</v>
      </c>
      <c r="I181" s="291" t="s">
        <v>415</v>
      </c>
      <c r="J181" s="291"/>
      <c r="K181" s="334"/>
    </row>
    <row r="182" ht="15" customHeight="1">
      <c r="B182" s="313"/>
      <c r="C182" s="291" t="s">
        <v>444</v>
      </c>
      <c r="D182" s="291"/>
      <c r="E182" s="291"/>
      <c r="F182" s="312" t="s">
        <v>381</v>
      </c>
      <c r="G182" s="291"/>
      <c r="H182" s="291" t="s">
        <v>457</v>
      </c>
      <c r="I182" s="291" t="s">
        <v>415</v>
      </c>
      <c r="J182" s="291"/>
      <c r="K182" s="334"/>
    </row>
    <row r="183" ht="15" customHeight="1">
      <c r="B183" s="313"/>
      <c r="C183" s="291" t="s">
        <v>115</v>
      </c>
      <c r="D183" s="291"/>
      <c r="E183" s="291"/>
      <c r="F183" s="312" t="s">
        <v>387</v>
      </c>
      <c r="G183" s="291"/>
      <c r="H183" s="291" t="s">
        <v>458</v>
      </c>
      <c r="I183" s="291" t="s">
        <v>383</v>
      </c>
      <c r="J183" s="291">
        <v>50</v>
      </c>
      <c r="K183" s="334"/>
    </row>
    <row r="184" ht="15" customHeight="1">
      <c r="B184" s="313"/>
      <c r="C184" s="291" t="s">
        <v>459</v>
      </c>
      <c r="D184" s="291"/>
      <c r="E184" s="291"/>
      <c r="F184" s="312" t="s">
        <v>387</v>
      </c>
      <c r="G184" s="291"/>
      <c r="H184" s="291" t="s">
        <v>460</v>
      </c>
      <c r="I184" s="291" t="s">
        <v>461</v>
      </c>
      <c r="J184" s="291"/>
      <c r="K184" s="334"/>
    </row>
    <row r="185" ht="15" customHeight="1">
      <c r="B185" s="313"/>
      <c r="C185" s="291" t="s">
        <v>462</v>
      </c>
      <c r="D185" s="291"/>
      <c r="E185" s="291"/>
      <c r="F185" s="312" t="s">
        <v>387</v>
      </c>
      <c r="G185" s="291"/>
      <c r="H185" s="291" t="s">
        <v>463</v>
      </c>
      <c r="I185" s="291" t="s">
        <v>461</v>
      </c>
      <c r="J185" s="291"/>
      <c r="K185" s="334"/>
    </row>
    <row r="186" ht="15" customHeight="1">
      <c r="B186" s="313"/>
      <c r="C186" s="291" t="s">
        <v>464</v>
      </c>
      <c r="D186" s="291"/>
      <c r="E186" s="291"/>
      <c r="F186" s="312" t="s">
        <v>387</v>
      </c>
      <c r="G186" s="291"/>
      <c r="H186" s="291" t="s">
        <v>465</v>
      </c>
      <c r="I186" s="291" t="s">
        <v>461</v>
      </c>
      <c r="J186" s="291"/>
      <c r="K186" s="334"/>
    </row>
    <row r="187" ht="15" customHeight="1">
      <c r="B187" s="313"/>
      <c r="C187" s="346" t="s">
        <v>466</v>
      </c>
      <c r="D187" s="291"/>
      <c r="E187" s="291"/>
      <c r="F187" s="312" t="s">
        <v>387</v>
      </c>
      <c r="G187" s="291"/>
      <c r="H187" s="291" t="s">
        <v>467</v>
      </c>
      <c r="I187" s="291" t="s">
        <v>468</v>
      </c>
      <c r="J187" s="347" t="s">
        <v>469</v>
      </c>
      <c r="K187" s="334"/>
    </row>
    <row r="188" ht="15" customHeight="1">
      <c r="B188" s="313"/>
      <c r="C188" s="297" t="s">
        <v>46</v>
      </c>
      <c r="D188" s="291"/>
      <c r="E188" s="291"/>
      <c r="F188" s="312" t="s">
        <v>381</v>
      </c>
      <c r="G188" s="291"/>
      <c r="H188" s="287" t="s">
        <v>470</v>
      </c>
      <c r="I188" s="291" t="s">
        <v>471</v>
      </c>
      <c r="J188" s="291"/>
      <c r="K188" s="334"/>
    </row>
    <row r="189" ht="15" customHeight="1">
      <c r="B189" s="313"/>
      <c r="C189" s="297" t="s">
        <v>472</v>
      </c>
      <c r="D189" s="291"/>
      <c r="E189" s="291"/>
      <c r="F189" s="312" t="s">
        <v>381</v>
      </c>
      <c r="G189" s="291"/>
      <c r="H189" s="291" t="s">
        <v>473</v>
      </c>
      <c r="I189" s="291" t="s">
        <v>415</v>
      </c>
      <c r="J189" s="291"/>
      <c r="K189" s="334"/>
    </row>
    <row r="190" ht="15" customHeight="1">
      <c r="B190" s="313"/>
      <c r="C190" s="297" t="s">
        <v>474</v>
      </c>
      <c r="D190" s="291"/>
      <c r="E190" s="291"/>
      <c r="F190" s="312" t="s">
        <v>381</v>
      </c>
      <c r="G190" s="291"/>
      <c r="H190" s="291" t="s">
        <v>475</v>
      </c>
      <c r="I190" s="291" t="s">
        <v>415</v>
      </c>
      <c r="J190" s="291"/>
      <c r="K190" s="334"/>
    </row>
    <row r="191" ht="15" customHeight="1">
      <c r="B191" s="313"/>
      <c r="C191" s="297" t="s">
        <v>476</v>
      </c>
      <c r="D191" s="291"/>
      <c r="E191" s="291"/>
      <c r="F191" s="312" t="s">
        <v>387</v>
      </c>
      <c r="G191" s="291"/>
      <c r="H191" s="291" t="s">
        <v>477</v>
      </c>
      <c r="I191" s="291" t="s">
        <v>415</v>
      </c>
      <c r="J191" s="291"/>
      <c r="K191" s="334"/>
    </row>
    <row r="192" ht="15" customHeight="1">
      <c r="B192" s="340"/>
      <c r="C192" s="348"/>
      <c r="D192" s="322"/>
      <c r="E192" s="322"/>
      <c r="F192" s="322"/>
      <c r="G192" s="322"/>
      <c r="H192" s="322"/>
      <c r="I192" s="322"/>
      <c r="J192" s="322"/>
      <c r="K192" s="341"/>
    </row>
    <row r="193" ht="18.75" customHeight="1">
      <c r="B193" s="287"/>
      <c r="C193" s="291"/>
      <c r="D193" s="291"/>
      <c r="E193" s="291"/>
      <c r="F193" s="312"/>
      <c r="G193" s="291"/>
      <c r="H193" s="291"/>
      <c r="I193" s="291"/>
      <c r="J193" s="291"/>
      <c r="K193" s="287"/>
    </row>
    <row r="194" ht="18.75" customHeight="1">
      <c r="B194" s="287"/>
      <c r="C194" s="291"/>
      <c r="D194" s="291"/>
      <c r="E194" s="291"/>
      <c r="F194" s="312"/>
      <c r="G194" s="291"/>
      <c r="H194" s="291"/>
      <c r="I194" s="291"/>
      <c r="J194" s="291"/>
      <c r="K194" s="287"/>
    </row>
    <row r="195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ht="13.5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ht="21">
      <c r="B197" s="280"/>
      <c r="C197" s="281" t="s">
        <v>478</v>
      </c>
      <c r="D197" s="281"/>
      <c r="E197" s="281"/>
      <c r="F197" s="281"/>
      <c r="G197" s="281"/>
      <c r="H197" s="281"/>
      <c r="I197" s="281"/>
      <c r="J197" s="281"/>
      <c r="K197" s="282"/>
    </row>
    <row r="198" ht="25.5" customHeight="1">
      <c r="B198" s="280"/>
      <c r="C198" s="349" t="s">
        <v>479</v>
      </c>
      <c r="D198" s="349"/>
      <c r="E198" s="349"/>
      <c r="F198" s="349" t="s">
        <v>480</v>
      </c>
      <c r="G198" s="350"/>
      <c r="H198" s="349" t="s">
        <v>481</v>
      </c>
      <c r="I198" s="349"/>
      <c r="J198" s="349"/>
      <c r="K198" s="282"/>
    </row>
    <row r="199" ht="5.25" customHeight="1">
      <c r="B199" s="313"/>
      <c r="C199" s="310"/>
      <c r="D199" s="310"/>
      <c r="E199" s="310"/>
      <c r="F199" s="310"/>
      <c r="G199" s="291"/>
      <c r="H199" s="310"/>
      <c r="I199" s="310"/>
      <c r="J199" s="310"/>
      <c r="K199" s="334"/>
    </row>
    <row r="200" ht="15" customHeight="1">
      <c r="B200" s="313"/>
      <c r="C200" s="291" t="s">
        <v>471</v>
      </c>
      <c r="D200" s="291"/>
      <c r="E200" s="291"/>
      <c r="F200" s="312" t="s">
        <v>47</v>
      </c>
      <c r="G200" s="291"/>
      <c r="H200" s="291" t="s">
        <v>482</v>
      </c>
      <c r="I200" s="291"/>
      <c r="J200" s="291"/>
      <c r="K200" s="334"/>
    </row>
    <row r="201" ht="15" customHeight="1">
      <c r="B201" s="313"/>
      <c r="C201" s="319"/>
      <c r="D201" s="291"/>
      <c r="E201" s="291"/>
      <c r="F201" s="312" t="s">
        <v>48</v>
      </c>
      <c r="G201" s="291"/>
      <c r="H201" s="291" t="s">
        <v>483</v>
      </c>
      <c r="I201" s="291"/>
      <c r="J201" s="291"/>
      <c r="K201" s="334"/>
    </row>
    <row r="202" ht="15" customHeight="1">
      <c r="B202" s="313"/>
      <c r="C202" s="319"/>
      <c r="D202" s="291"/>
      <c r="E202" s="291"/>
      <c r="F202" s="312" t="s">
        <v>51</v>
      </c>
      <c r="G202" s="291"/>
      <c r="H202" s="291" t="s">
        <v>484</v>
      </c>
      <c r="I202" s="291"/>
      <c r="J202" s="291"/>
      <c r="K202" s="334"/>
    </row>
    <row r="203" ht="15" customHeight="1">
      <c r="B203" s="313"/>
      <c r="C203" s="291"/>
      <c r="D203" s="291"/>
      <c r="E203" s="291"/>
      <c r="F203" s="312" t="s">
        <v>49</v>
      </c>
      <c r="G203" s="291"/>
      <c r="H203" s="291" t="s">
        <v>485</v>
      </c>
      <c r="I203" s="291"/>
      <c r="J203" s="291"/>
      <c r="K203" s="334"/>
    </row>
    <row r="204" ht="15" customHeight="1">
      <c r="B204" s="313"/>
      <c r="C204" s="291"/>
      <c r="D204" s="291"/>
      <c r="E204" s="291"/>
      <c r="F204" s="312" t="s">
        <v>50</v>
      </c>
      <c r="G204" s="291"/>
      <c r="H204" s="291" t="s">
        <v>486</v>
      </c>
      <c r="I204" s="291"/>
      <c r="J204" s="291"/>
      <c r="K204" s="334"/>
    </row>
    <row r="205" ht="15" customHeight="1">
      <c r="B205" s="313"/>
      <c r="C205" s="291"/>
      <c r="D205" s="291"/>
      <c r="E205" s="291"/>
      <c r="F205" s="312"/>
      <c r="G205" s="291"/>
      <c r="H205" s="291"/>
      <c r="I205" s="291"/>
      <c r="J205" s="291"/>
      <c r="K205" s="334"/>
    </row>
    <row r="206" ht="15" customHeight="1">
      <c r="B206" s="313"/>
      <c r="C206" s="291" t="s">
        <v>427</v>
      </c>
      <c r="D206" s="291"/>
      <c r="E206" s="291"/>
      <c r="F206" s="312" t="s">
        <v>83</v>
      </c>
      <c r="G206" s="291"/>
      <c r="H206" s="291" t="s">
        <v>487</v>
      </c>
      <c r="I206" s="291"/>
      <c r="J206" s="291"/>
      <c r="K206" s="334"/>
    </row>
    <row r="207" ht="15" customHeight="1">
      <c r="B207" s="313"/>
      <c r="C207" s="319"/>
      <c r="D207" s="291"/>
      <c r="E207" s="291"/>
      <c r="F207" s="312" t="s">
        <v>324</v>
      </c>
      <c r="G207" s="291"/>
      <c r="H207" s="291" t="s">
        <v>325</v>
      </c>
      <c r="I207" s="291"/>
      <c r="J207" s="291"/>
      <c r="K207" s="334"/>
    </row>
    <row r="208" ht="15" customHeight="1">
      <c r="B208" s="313"/>
      <c r="C208" s="291"/>
      <c r="D208" s="291"/>
      <c r="E208" s="291"/>
      <c r="F208" s="312" t="s">
        <v>322</v>
      </c>
      <c r="G208" s="291"/>
      <c r="H208" s="291" t="s">
        <v>488</v>
      </c>
      <c r="I208" s="291"/>
      <c r="J208" s="291"/>
      <c r="K208" s="334"/>
    </row>
    <row r="209" ht="15" customHeight="1">
      <c r="B209" s="351"/>
      <c r="C209" s="319"/>
      <c r="D209" s="319"/>
      <c r="E209" s="319"/>
      <c r="F209" s="312" t="s">
        <v>326</v>
      </c>
      <c r="G209" s="297"/>
      <c r="H209" s="338" t="s">
        <v>327</v>
      </c>
      <c r="I209" s="338"/>
      <c r="J209" s="338"/>
      <c r="K209" s="352"/>
    </row>
    <row r="210" ht="15" customHeight="1">
      <c r="B210" s="351"/>
      <c r="C210" s="319"/>
      <c r="D210" s="319"/>
      <c r="E210" s="319"/>
      <c r="F210" s="312" t="s">
        <v>328</v>
      </c>
      <c r="G210" s="297"/>
      <c r="H210" s="338" t="s">
        <v>489</v>
      </c>
      <c r="I210" s="338"/>
      <c r="J210" s="338"/>
      <c r="K210" s="352"/>
    </row>
    <row r="211" ht="15" customHeight="1">
      <c r="B211" s="351"/>
      <c r="C211" s="319"/>
      <c r="D211" s="319"/>
      <c r="E211" s="319"/>
      <c r="F211" s="353"/>
      <c r="G211" s="297"/>
      <c r="H211" s="354"/>
      <c r="I211" s="354"/>
      <c r="J211" s="354"/>
      <c r="K211" s="352"/>
    </row>
    <row r="212" ht="15" customHeight="1">
      <c r="B212" s="351"/>
      <c r="C212" s="291" t="s">
        <v>451</v>
      </c>
      <c r="D212" s="319"/>
      <c r="E212" s="319"/>
      <c r="F212" s="312">
        <v>1</v>
      </c>
      <c r="G212" s="297"/>
      <c r="H212" s="338" t="s">
        <v>490</v>
      </c>
      <c r="I212" s="338"/>
      <c r="J212" s="338"/>
      <c r="K212" s="352"/>
    </row>
    <row r="213" ht="15" customHeight="1">
      <c r="B213" s="351"/>
      <c r="C213" s="319"/>
      <c r="D213" s="319"/>
      <c r="E213" s="319"/>
      <c r="F213" s="312">
        <v>2</v>
      </c>
      <c r="G213" s="297"/>
      <c r="H213" s="338" t="s">
        <v>491</v>
      </c>
      <c r="I213" s="338"/>
      <c r="J213" s="338"/>
      <c r="K213" s="352"/>
    </row>
    <row r="214" ht="15" customHeight="1">
      <c r="B214" s="351"/>
      <c r="C214" s="319"/>
      <c r="D214" s="319"/>
      <c r="E214" s="319"/>
      <c r="F214" s="312">
        <v>3</v>
      </c>
      <c r="G214" s="297"/>
      <c r="H214" s="338" t="s">
        <v>492</v>
      </c>
      <c r="I214" s="338"/>
      <c r="J214" s="338"/>
      <c r="K214" s="352"/>
    </row>
    <row r="215" ht="15" customHeight="1">
      <c r="B215" s="351"/>
      <c r="C215" s="319"/>
      <c r="D215" s="319"/>
      <c r="E215" s="319"/>
      <c r="F215" s="312">
        <v>4</v>
      </c>
      <c r="G215" s="297"/>
      <c r="H215" s="338" t="s">
        <v>493</v>
      </c>
      <c r="I215" s="338"/>
      <c r="J215" s="338"/>
      <c r="K215" s="352"/>
    </row>
    <row r="216" ht="12.75" customHeight="1">
      <c r="B216" s="355"/>
      <c r="C216" s="356"/>
      <c r="D216" s="356"/>
      <c r="E216" s="356"/>
      <c r="F216" s="356"/>
      <c r="G216" s="356"/>
      <c r="H216" s="356"/>
      <c r="I216" s="356"/>
      <c r="J216" s="356"/>
      <c r="K216" s="35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HP-nb\Jirka</dc:creator>
  <cp:lastModifiedBy>HP-nb\Jirka</cp:lastModifiedBy>
  <dcterms:created xsi:type="dcterms:W3CDTF">2018-03-19T20:24:02Z</dcterms:created>
  <dcterms:modified xsi:type="dcterms:W3CDTF">2018-03-19T20:24:07Z</dcterms:modified>
</cp:coreProperties>
</file>