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4680" windowHeight="4965"/>
  </bookViews>
  <sheets>
    <sheet name="Položkový rozpočet" sheetId="8" r:id="rId1"/>
    <sheet name="Rekapitulace" sheetId="9" r:id="rId2"/>
    <sheet name="Krycí list" sheetId="10" r:id="rId3"/>
  </sheets>
  <definedNames>
    <definedName name="CenyK">'Krycí list'!$C$18</definedName>
    <definedName name="Datum">'Položkový rozpočet'!#REF!</definedName>
    <definedName name="DatumR">Rekapitulace!$D$1</definedName>
    <definedName name="NazevObjektu">'Položkový rozpočet'!$C$2</definedName>
    <definedName name="NazevStavby">'Položkový rozpočet'!$C$1</definedName>
    <definedName name="_xlnm.Print_Titles" localSheetId="0">'Položkový rozpočet'!$1:$5</definedName>
    <definedName name="PolBegin">'Položkový rozpočet'!$A$5</definedName>
    <definedName name="PolBeginR">Rekapitulace!$A$9</definedName>
    <definedName name="StrediskoK">'Krycí list'!$C$12</definedName>
    <definedName name="ZpracovalK">'Krycí list'!$F$31</definedName>
  </definedNames>
  <calcPr calcId="125725" fullCalcOnLoad="1"/>
</workbook>
</file>

<file path=xl/calcChain.xml><?xml version="1.0" encoding="utf-8"?>
<calcChain xmlns="http://schemas.openxmlformats.org/spreadsheetml/2006/main">
  <c r="C20" i="10"/>
  <c r="C22"/>
  <c r="D29" i="9"/>
  <c r="C28"/>
  <c r="H214" i="8"/>
  <c r="F214"/>
  <c r="F212"/>
  <c r="D23" i="9"/>
  <c r="H208" i="8"/>
  <c r="G206"/>
  <c r="G208" s="1"/>
  <c r="C23" i="9" s="1"/>
  <c r="A23"/>
  <c r="B23"/>
  <c r="D22"/>
  <c r="H202" i="8"/>
  <c r="G200"/>
  <c r="G198"/>
  <c r="G196"/>
  <c r="G202" s="1"/>
  <c r="C22" i="9" s="1"/>
  <c r="A22"/>
  <c r="B22"/>
  <c r="D21"/>
  <c r="H192" i="8"/>
  <c r="G190"/>
  <c r="G188"/>
  <c r="G186"/>
  <c r="G184"/>
  <c r="G192" s="1"/>
  <c r="C21" i="9" s="1"/>
  <c r="A21"/>
  <c r="B21"/>
  <c r="D20"/>
  <c r="H180" i="8"/>
  <c r="G178"/>
  <c r="G176"/>
  <c r="G174"/>
  <c r="G172"/>
  <c r="G170"/>
  <c r="G168"/>
  <c r="G166"/>
  <c r="G180" s="1"/>
  <c r="C20" i="9" s="1"/>
  <c r="A20"/>
  <c r="B20"/>
  <c r="D19"/>
  <c r="H162" i="8"/>
  <c r="G160"/>
  <c r="G158"/>
  <c r="G162" s="1"/>
  <c r="C19" i="9" s="1"/>
  <c r="A19"/>
  <c r="B19"/>
  <c r="D18"/>
  <c r="H154" i="8"/>
  <c r="G152"/>
  <c r="G150"/>
  <c r="G148"/>
  <c r="G146"/>
  <c r="G144"/>
  <c r="G142"/>
  <c r="G140"/>
  <c r="G154" s="1"/>
  <c r="C18" i="9" s="1"/>
  <c r="A18"/>
  <c r="B18"/>
  <c r="D17"/>
  <c r="H136" i="8"/>
  <c r="G134"/>
  <c r="G132"/>
  <c r="G130"/>
  <c r="G128"/>
  <c r="G126"/>
  <c r="G124"/>
  <c r="G122"/>
  <c r="G136" s="1"/>
  <c r="C17" i="9" s="1"/>
  <c r="A17"/>
  <c r="B17"/>
  <c r="D16"/>
  <c r="H118" i="8"/>
  <c r="G116"/>
  <c r="G114"/>
  <c r="G112"/>
  <c r="G118" s="1"/>
  <c r="C16" i="9" s="1"/>
  <c r="A16"/>
  <c r="B16"/>
  <c r="D15"/>
  <c r="H108" i="8"/>
  <c r="G106"/>
  <c r="G104"/>
  <c r="G102"/>
  <c r="G100"/>
  <c r="G98"/>
  <c r="G96"/>
  <c r="G94"/>
  <c r="G92"/>
  <c r="G108" s="1"/>
  <c r="C15" i="9" s="1"/>
  <c r="A15"/>
  <c r="B15"/>
  <c r="D14"/>
  <c r="H88" i="8"/>
  <c r="G86"/>
  <c r="G84"/>
  <c r="G82"/>
  <c r="G80"/>
  <c r="G88" s="1"/>
  <c r="C14" i="9" s="1"/>
  <c r="A14"/>
  <c r="B14"/>
  <c r="D13"/>
  <c r="H76" i="8"/>
  <c r="G74"/>
  <c r="G76" s="1"/>
  <c r="C13" i="9" s="1"/>
  <c r="A13"/>
  <c r="B13"/>
  <c r="D12"/>
  <c r="H70" i="8"/>
  <c r="G68"/>
  <c r="G66"/>
  <c r="G64"/>
  <c r="G62"/>
  <c r="G60"/>
  <c r="G58"/>
  <c r="G56"/>
  <c r="G54"/>
  <c r="G52"/>
  <c r="G50"/>
  <c r="G48"/>
  <c r="G46"/>
  <c r="G44"/>
  <c r="G42"/>
  <c r="G40"/>
  <c r="G38"/>
  <c r="G70" s="1"/>
  <c r="C12" i="9" s="1"/>
  <c r="A12"/>
  <c r="B12"/>
  <c r="D11"/>
  <c r="H34" i="8"/>
  <c r="G32"/>
  <c r="G34" s="1"/>
  <c r="C11" i="9" s="1"/>
  <c r="A11"/>
  <c r="B11"/>
  <c r="D10"/>
  <c r="H28" i="8"/>
  <c r="G26"/>
  <c r="G24"/>
  <c r="G28" s="1"/>
  <c r="C10" i="9" s="1"/>
  <c r="A10"/>
  <c r="B10"/>
  <c r="D9"/>
  <c r="H20" i="8"/>
  <c r="G18"/>
  <c r="G16"/>
  <c r="G14"/>
  <c r="G12"/>
  <c r="G10"/>
  <c r="G8"/>
  <c r="G20" s="1"/>
  <c r="A9" i="9"/>
  <c r="B9"/>
  <c r="B4"/>
  <c r="B5"/>
  <c r="A5" i="10"/>
  <c r="C10"/>
  <c r="C11"/>
  <c r="G211" i="8" l="1"/>
  <c r="C9" i="9"/>
  <c r="C19" i="10" l="1"/>
  <c r="C26" i="9"/>
  <c r="E211" i="8"/>
  <c r="E212" s="1"/>
  <c r="G212" l="1"/>
  <c r="G214" s="1"/>
  <c r="C21" i="10"/>
  <c r="C27" i="9"/>
  <c r="C29" s="1"/>
  <c r="E214" i="8"/>
  <c r="C18" i="10"/>
</calcChain>
</file>

<file path=xl/sharedStrings.xml><?xml version="1.0" encoding="utf-8"?>
<sst xmlns="http://schemas.openxmlformats.org/spreadsheetml/2006/main" count="390" uniqueCount="250">
  <si>
    <t>Stavba  :</t>
  </si>
  <si>
    <t>Objekt   :</t>
  </si>
  <si>
    <t>Poř.</t>
  </si>
  <si>
    <t>Číslo položky</t>
  </si>
  <si>
    <t>Název položky</t>
  </si>
  <si>
    <t>m.j.</t>
  </si>
  <si>
    <t>Výměra</t>
  </si>
  <si>
    <t>Cena/mj</t>
  </si>
  <si>
    <t>Cena celkem</t>
  </si>
  <si>
    <t>Celkem tun</t>
  </si>
  <si>
    <t xml:space="preserve">                                          R E K A P I T U L A C E</t>
  </si>
  <si>
    <t xml:space="preserve">                    S T A V E B N Í C H   P R A C Í   A   D O D Á V E K</t>
  </si>
  <si>
    <t>Stavba :</t>
  </si>
  <si>
    <t>Objekt :</t>
  </si>
  <si>
    <t>Číslo</t>
  </si>
  <si>
    <t>Název stavebního oddílu</t>
  </si>
  <si>
    <t>Nabídková cena</t>
  </si>
  <si>
    <t>Hmotnost</t>
  </si>
  <si>
    <t>NORMEX MANAGER</t>
  </si>
  <si>
    <t>(C) NORMEX Praha</t>
  </si>
  <si>
    <t>Rozpočet a NZ</t>
  </si>
  <si>
    <t>software &amp; normy</t>
  </si>
  <si>
    <t>POLOŽKOVÝ ROZPOČET OBJEKTU</t>
  </si>
  <si>
    <t xml:space="preserve">JKSO :           </t>
  </si>
  <si>
    <t>Cena včetně DPH :</t>
  </si>
  <si>
    <t>Hmotnost :</t>
  </si>
  <si>
    <t>Zpracoval:</t>
  </si>
  <si>
    <t>Dne:</t>
  </si>
  <si>
    <t>Stavba:</t>
  </si>
  <si>
    <t>Objekt:</t>
  </si>
  <si>
    <t>Středisko:</t>
  </si>
  <si>
    <t>Kč</t>
  </si>
  <si>
    <t>T</t>
  </si>
  <si>
    <t>Cena bez DPH:</t>
  </si>
  <si>
    <t xml:space="preserve">2644 - Horní Police                            </t>
  </si>
  <si>
    <t xml:space="preserve">26440002 - Stavební úpravy sálu                    </t>
  </si>
  <si>
    <t xml:space="preserve">                                        </t>
  </si>
  <si>
    <t xml:space="preserve">UPRAVY POVRCHU VNITRNI                  </t>
  </si>
  <si>
    <t>C61099-1111</t>
  </si>
  <si>
    <t xml:space="preserve">Zakryv.vnitr.otvoru predm.a konstr.     </t>
  </si>
  <si>
    <t xml:space="preserve">m2  </t>
  </si>
  <si>
    <t xml:space="preserve">pred nastr.plast.m.                     </t>
  </si>
  <si>
    <t>C61242-1321</t>
  </si>
  <si>
    <t xml:space="preserve">Oprava vnitř.váp.om.stěn 10 do 30 pr    </t>
  </si>
  <si>
    <t xml:space="preserve">hladké výtah        M125l               </t>
  </si>
  <si>
    <t>C61242-1421</t>
  </si>
  <si>
    <t xml:space="preserve">Oprava vnitř.váp.om.stěn 30 do 50 pr    </t>
  </si>
  <si>
    <t xml:space="preserve">hladkých výtah      M125l               </t>
  </si>
  <si>
    <t>C61247-1439</t>
  </si>
  <si>
    <t xml:space="preserve">Penetrace sten sokrat                   </t>
  </si>
  <si>
    <t xml:space="preserve">r                                       </t>
  </si>
  <si>
    <t>C61247-1413</t>
  </si>
  <si>
    <t xml:space="preserve">Vnitr.upr.sten akt.stukem               </t>
  </si>
  <si>
    <t xml:space="preserve">tl.2 mm zr.0-0,5mm                      </t>
  </si>
  <si>
    <t>C61247-3181</t>
  </si>
  <si>
    <t xml:space="preserve">Vni om such sm zdiva hladká             </t>
  </si>
  <si>
    <t>Oddíl celkem</t>
  </si>
  <si>
    <t xml:space="preserve">LESENI                                  </t>
  </si>
  <si>
    <t>C94195-5002</t>
  </si>
  <si>
    <t xml:space="preserve">Lehké lešení kozové v.1,2-1,9m          </t>
  </si>
  <si>
    <t xml:space="preserve">montáž a demontáž                       </t>
  </si>
  <si>
    <t>C94195-5004</t>
  </si>
  <si>
    <t xml:space="preserve">Lehké lešení kozové v 2,5-3,5m          </t>
  </si>
  <si>
    <t xml:space="preserve">DOKONCUJICI KONSTRUKCE A PRACE          </t>
  </si>
  <si>
    <t>C95290-1111</t>
  </si>
  <si>
    <t xml:space="preserve">Vycisteni budov byt.a obcan.vystavby    </t>
  </si>
  <si>
    <t xml:space="preserve">v.podlazi do 4m                         </t>
  </si>
  <si>
    <t xml:space="preserve">BOURANI                                 </t>
  </si>
  <si>
    <t>C76313-1821</t>
  </si>
  <si>
    <t xml:space="preserve">DMTŽ sádrokartonového podhledu          </t>
  </si>
  <si>
    <t>n.k. 2x ocel.profil,opláštění jednoduché</t>
  </si>
  <si>
    <t>C76642-1811</t>
  </si>
  <si>
    <t xml:space="preserve">Truhl dtž oblož strop panel -15         </t>
  </si>
  <si>
    <t>C76642-1822</t>
  </si>
  <si>
    <t xml:space="preserve">Truhl dtž oblož strop podkl rošt        </t>
  </si>
  <si>
    <t>C76284-1811</t>
  </si>
  <si>
    <t xml:space="preserve">Dmtž podbíj.obkladů stropů a střech     </t>
  </si>
  <si>
    <t xml:space="preserve">hr.prkna tl.do 35mm bez omítky          </t>
  </si>
  <si>
    <t>C76252-2812</t>
  </si>
  <si>
    <t xml:space="preserve">Dmt.podlah prkna do 50mm s polštáři     </t>
  </si>
  <si>
    <t>C77651-1810</t>
  </si>
  <si>
    <t xml:space="preserve">Odstraneni povlak.podlah bez.podl.      </t>
  </si>
  <si>
    <t xml:space="preserve">z pasu na zruseni vč.soklu              </t>
  </si>
  <si>
    <t>C96508-1713</t>
  </si>
  <si>
    <t xml:space="preserve">Bourani dlazdic xylolit.keram.          </t>
  </si>
  <si>
    <t xml:space="preserve">pl.pres 1m2 rucne vč.soklu              </t>
  </si>
  <si>
    <t>C97801-3141</t>
  </si>
  <si>
    <t xml:space="preserve">Otlučení om.vnitř.stěn MV               </t>
  </si>
  <si>
    <t xml:space="preserve">MVC do 30 proc.ručně                    </t>
  </si>
  <si>
    <t>C97801-3161</t>
  </si>
  <si>
    <t xml:space="preserve">MVC do 50 proc.ručně                    </t>
  </si>
  <si>
    <t>C97805-9531</t>
  </si>
  <si>
    <t xml:space="preserve">Odsekani obkladu keram.vnitr.           </t>
  </si>
  <si>
    <t xml:space="preserve">pres 2m2 rucne                          </t>
  </si>
  <si>
    <t>C97901-1111</t>
  </si>
  <si>
    <t xml:space="preserve">Svislá dopr.suti za prvé podlaží        </t>
  </si>
  <si>
    <t xml:space="preserve">t   </t>
  </si>
  <si>
    <t xml:space="preserve">ručně nošením nádoby                    </t>
  </si>
  <si>
    <t>C97908-1111</t>
  </si>
  <si>
    <t xml:space="preserve">Odvoz suti na skladku do 1km auty       </t>
  </si>
  <si>
    <t>C97908-1121</t>
  </si>
  <si>
    <t xml:space="preserve">Odvoz suti na skladku za dalsi 1km      </t>
  </si>
  <si>
    <t>C17120-1999</t>
  </si>
  <si>
    <t xml:space="preserve">Poplatek za skladku                     </t>
  </si>
  <si>
    <t>C97908-2111</t>
  </si>
  <si>
    <t xml:space="preserve">Vnitrostav.doprava suti,hmot do 10m     </t>
  </si>
  <si>
    <t xml:space="preserve">koleckem s naloz.a vyloz.               </t>
  </si>
  <si>
    <t>C97908-2121</t>
  </si>
  <si>
    <t xml:space="preserve">Vnitrostav.dopr.suti,hmot za kd.5m      </t>
  </si>
  <si>
    <t xml:space="preserve">koleckem                                </t>
  </si>
  <si>
    <t xml:space="preserve">PRESUN HMOT                             </t>
  </si>
  <si>
    <t>C99928-1111</t>
  </si>
  <si>
    <t xml:space="preserve">Presun hmot pro opravy a udrzbu         </t>
  </si>
  <si>
    <t xml:space="preserve">                                       s</t>
  </si>
  <si>
    <t xml:space="preserve">IZOLACE TEPELNE                         </t>
  </si>
  <si>
    <t>C71311-1111</t>
  </si>
  <si>
    <t xml:space="preserve">Mtž.tep.iz.stropu vrchem dvouvrst.      </t>
  </si>
  <si>
    <t xml:space="preserve">volně-desky,pásy,roh.výt.               </t>
  </si>
  <si>
    <t xml:space="preserve">63151480   </t>
  </si>
  <si>
    <t xml:space="preserve">Rockwool rockmin 200 mm                 </t>
  </si>
  <si>
    <t>C76590-1238</t>
  </si>
  <si>
    <t xml:space="preserve">Parotěs. zábrana                        </t>
  </si>
  <si>
    <t xml:space="preserve">Jutafol A Al 170                        </t>
  </si>
  <si>
    <t>C99871-3102</t>
  </si>
  <si>
    <t xml:space="preserve">Přes.izol.tepelné-obj.do 12m            </t>
  </si>
  <si>
    <t xml:space="preserve">KONSTRUKCE TESARSKE                     </t>
  </si>
  <si>
    <t>C76252-6110</t>
  </si>
  <si>
    <t xml:space="preserve">Poloz.podlh.polstaru do 650mm           </t>
  </si>
  <si>
    <t xml:space="preserve">vyrovnani podkl.tramu pod podlahu       </t>
  </si>
  <si>
    <t xml:space="preserve">60514999   </t>
  </si>
  <si>
    <t xml:space="preserve">Rezivo hranoly                          </t>
  </si>
  <si>
    <t xml:space="preserve">m3  </t>
  </si>
  <si>
    <t>C76252-4108</t>
  </si>
  <si>
    <t xml:space="preserve">Mtž.podl.hobl.na pero a dráž.z fošen    </t>
  </si>
  <si>
    <t xml:space="preserve">61191714   </t>
  </si>
  <si>
    <t xml:space="preserve">Palubky bo t40 s81-100mm                </t>
  </si>
  <si>
    <t>C77541-3121</t>
  </si>
  <si>
    <t xml:space="preserve">Podlh sokl bez zakl.nat.db 60-15mm      </t>
  </si>
  <si>
    <t xml:space="preserve">m   </t>
  </si>
  <si>
    <t xml:space="preserve">prip.vruty                              </t>
  </si>
  <si>
    <t>C77559-1900</t>
  </si>
  <si>
    <t xml:space="preserve">Zakládní broušení podlah                </t>
  </si>
  <si>
    <t xml:space="preserve">vlysových,parketových                   </t>
  </si>
  <si>
    <t>C76259-5000</t>
  </si>
  <si>
    <t xml:space="preserve">Spojovací a ochranné prostředky         </t>
  </si>
  <si>
    <t>C99876-2102</t>
  </si>
  <si>
    <t xml:space="preserve">Tesar presun hmot vyska -12m            </t>
  </si>
  <si>
    <t xml:space="preserve">DREVOSTAVBY                             </t>
  </si>
  <si>
    <t>C76313-3010</t>
  </si>
  <si>
    <t xml:space="preserve">Podhledy sádrokartonové-NK z UD,CD      </t>
  </si>
  <si>
    <t xml:space="preserve">RIGIPS, desky RB tl. 12,5 mm            </t>
  </si>
  <si>
    <t>C76313-3022</t>
  </si>
  <si>
    <t xml:space="preserve">RIGIPS protipož. deska RF tl. 15 mm     </t>
  </si>
  <si>
    <t>C99876-3101</t>
  </si>
  <si>
    <t xml:space="preserve">Přes.dřevostavby-obj.do 12m             </t>
  </si>
  <si>
    <t xml:space="preserve">PODLAHY Z DLAZDIC                       </t>
  </si>
  <si>
    <t>C77147-1019</t>
  </si>
  <si>
    <t xml:space="preserve">Mtz sok ker 300x100 do tmelu            </t>
  </si>
  <si>
    <t xml:space="preserve">prubezny                                </t>
  </si>
  <si>
    <t xml:space="preserve">59764042   </t>
  </si>
  <si>
    <t xml:space="preserve">Sokl-dlazdice                           </t>
  </si>
  <si>
    <t xml:space="preserve">ks  </t>
  </si>
  <si>
    <t>C77157-5109</t>
  </si>
  <si>
    <t xml:space="preserve">Mtz podl dlaz ker 300x300 hladkych      </t>
  </si>
  <si>
    <t xml:space="preserve">do tmele pres 5m2                       </t>
  </si>
  <si>
    <t xml:space="preserve">24695995   </t>
  </si>
  <si>
    <t xml:space="preserve">Lepidlo flexibilni                      </t>
  </si>
  <si>
    <t>597631651..</t>
  </si>
  <si>
    <t xml:space="preserve">Dlazdice hladka 300x300x10mm            </t>
  </si>
  <si>
    <t>C77199-9999</t>
  </si>
  <si>
    <t xml:space="preserve">Mtz.spar.plast.maltou schenoflex f      </t>
  </si>
  <si>
    <t xml:space="preserve">dlazba 300/300 mm                       </t>
  </si>
  <si>
    <t>C99877-1101</t>
  </si>
  <si>
    <t xml:space="preserve">Pres.podlah z dlazdic-obj.do 6m         </t>
  </si>
  <si>
    <t xml:space="preserve">PODLAHY POVLAKOVE                       </t>
  </si>
  <si>
    <t>C77652-1100</t>
  </si>
  <si>
    <t xml:space="preserve">Lep povl podlh PVC pásy                 </t>
  </si>
  <si>
    <t xml:space="preserve">plocha do 20 m2                         </t>
  </si>
  <si>
    <t xml:space="preserve">28411211   </t>
  </si>
  <si>
    <t xml:space="preserve">Pasy pvc                                </t>
  </si>
  <si>
    <t>C77641-1000</t>
  </si>
  <si>
    <t xml:space="preserve">Lep podl soklik                         </t>
  </si>
  <si>
    <t>28342307300</t>
  </si>
  <si>
    <t xml:space="preserve">Profil z pvc                            </t>
  </si>
  <si>
    <t>C77699-9110</t>
  </si>
  <si>
    <t xml:space="preserve">Pastování a vyleštění povl podlah       </t>
  </si>
  <si>
    <t xml:space="preserve">vinyl                                   </t>
  </si>
  <si>
    <t>C77699-4111</t>
  </si>
  <si>
    <t xml:space="preserve">Svařov.povl podlah-pásy                 </t>
  </si>
  <si>
    <t>C99877-6101</t>
  </si>
  <si>
    <t xml:space="preserve">Přes.podlah povlakových-obj.do 6m       </t>
  </si>
  <si>
    <t xml:space="preserve">PODLAHY ZE SYNTETICKYCH HMOT            </t>
  </si>
  <si>
    <t>C77755-1112</t>
  </si>
  <si>
    <t xml:space="preserve">Podlaha ze stěrky silikátové s penet    </t>
  </si>
  <si>
    <t xml:space="preserve">Nivelit R tl. 5mm, samonivelační        </t>
  </si>
  <si>
    <t>C99877-7101</t>
  </si>
  <si>
    <t xml:space="preserve">Přes.podlah syntetických-obj.do 6m      </t>
  </si>
  <si>
    <t xml:space="preserve">OBKLADY KERAMICKE                       </t>
  </si>
  <si>
    <t>C78141-5016</t>
  </si>
  <si>
    <t xml:space="preserve">Mtz obkladu vt sten por 200x250mm       </t>
  </si>
  <si>
    <t xml:space="preserve">do tmelu                                </t>
  </si>
  <si>
    <t>C78199-9999</t>
  </si>
  <si>
    <t xml:space="preserve">obklad                                  </t>
  </si>
  <si>
    <t xml:space="preserve">597671182  </t>
  </si>
  <si>
    <t xml:space="preserve">Obkl ker b br hl 200x250                </t>
  </si>
  <si>
    <t xml:space="preserve">Mtz.rohove listy                        </t>
  </si>
  <si>
    <t xml:space="preserve">z bar.tvrdeho pvc-rohy ker.obkladu      </t>
  </si>
  <si>
    <t xml:space="preserve">55300059   </t>
  </si>
  <si>
    <t xml:space="preserve">Rohova plastova lista na obklad         </t>
  </si>
  <si>
    <t>C99878-1101</t>
  </si>
  <si>
    <t xml:space="preserve">Pres.obklady keramicke-obj.do 6m        </t>
  </si>
  <si>
    <t xml:space="preserve">NATERY                                  </t>
  </si>
  <si>
    <t>C78360-1815</t>
  </si>
  <si>
    <t xml:space="preserve">Odstr.nát.z tř.výr.                     </t>
  </si>
  <si>
    <t xml:space="preserve">oškráb.stěny                            </t>
  </si>
  <si>
    <t>C78362-6020</t>
  </si>
  <si>
    <t xml:space="preserve">Nát.tr.výr.snt.2xlak                    </t>
  </si>
  <si>
    <t xml:space="preserve">stěny,příč.,vrat,dveří                  </t>
  </si>
  <si>
    <t>C78361-6000</t>
  </si>
  <si>
    <t xml:space="preserve">Nát.tr.výr.ol.napuštění                 </t>
  </si>
  <si>
    <t xml:space="preserve">podlaha                                 </t>
  </si>
  <si>
    <t>C78361-7100</t>
  </si>
  <si>
    <t xml:space="preserve">Nát.tr.výr.ol.2xlak                     </t>
  </si>
  <si>
    <t xml:space="preserve">dtto                                    </t>
  </si>
  <si>
    <t xml:space="preserve">MALBY                                   </t>
  </si>
  <si>
    <t>C78440-2801</t>
  </si>
  <si>
    <t xml:space="preserve">Odstr.maleb oskr.                       </t>
  </si>
  <si>
    <t xml:space="preserve">mist.do 3,8m                            </t>
  </si>
  <si>
    <t>C78445-3631</t>
  </si>
  <si>
    <t xml:space="preserve">Malby z tekutých disp. sm. PRIMALEX     </t>
  </si>
  <si>
    <t>bílé 2x,otěr.vzd.,pen.,míst. v. do 3,80m</t>
  </si>
  <si>
    <t>C78445-3641</t>
  </si>
  <si>
    <t>bílé 2x,fungicid.,pen.,míst. v. do 3,80m</t>
  </si>
  <si>
    <t xml:space="preserve">DOPOCTY PRIRAZEK                        </t>
  </si>
  <si>
    <t xml:space="preserve">C0942      </t>
  </si>
  <si>
    <t>REKAPITULACE:</t>
  </si>
  <si>
    <t>15%</t>
  </si>
  <si>
    <t>21%</t>
  </si>
  <si>
    <t>Celkem</t>
  </si>
  <si>
    <t>Daň z přidané hodnoty:</t>
  </si>
  <si>
    <t>Cena včetně DPH:</t>
  </si>
  <si>
    <t>DPH 15%:</t>
  </si>
  <si>
    <t>DPH 21%:</t>
  </si>
  <si>
    <t xml:space="preserve">            </t>
  </si>
  <si>
    <t xml:space="preserve">BRAUM               </t>
  </si>
  <si>
    <t>Ing. V. Braum</t>
  </si>
  <si>
    <t>15% daň z PH :</t>
  </si>
  <si>
    <t>21% daň z PH :</t>
  </si>
  <si>
    <t xml:space="preserve">VRN HSV - zařízení staveniště    </t>
  </si>
  <si>
    <t xml:space="preserve">KPL </t>
  </si>
</sst>
</file>

<file path=xl/styles.xml><?xml version="1.0" encoding="utf-8"?>
<styleSheet xmlns="http://schemas.openxmlformats.org/spreadsheetml/2006/main">
  <numFmts count="2">
    <numFmt numFmtId="164" formatCode="0.000"/>
    <numFmt numFmtId="168" formatCode="#,##0.000"/>
  </numFmts>
  <fonts count="9">
    <font>
      <sz val="10"/>
      <name val="Arial CE"/>
      <charset val="238"/>
    </font>
    <font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family val="2"/>
      <charset val="238"/>
    </font>
    <font>
      <sz val="18"/>
      <name val="Arial CE"/>
      <family val="2"/>
      <charset val="238"/>
    </font>
    <font>
      <b/>
      <sz val="18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2" fontId="1" fillId="0" borderId="1" xfId="0" applyNumberFormat="1" applyFont="1" applyBorder="1"/>
    <xf numFmtId="0" fontId="2" fillId="0" borderId="2" xfId="0" applyFont="1" applyBorder="1" applyAlignme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3" fillId="0" borderId="0" xfId="0" applyFont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164" fontId="4" fillId="0" borderId="3" xfId="0" applyNumberFormat="1" applyFont="1" applyBorder="1" applyAlignment="1">
      <alignment horizontal="center"/>
    </xf>
    <xf numFmtId="164" fontId="0" fillId="0" borderId="0" xfId="0" applyNumberFormat="1"/>
    <xf numFmtId="0" fontId="1" fillId="0" borderId="0" xfId="0" applyNumberFormat="1" applyFont="1"/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3" fontId="0" fillId="0" borderId="0" xfId="0" applyNumberFormat="1"/>
    <xf numFmtId="49" fontId="0" fillId="0" borderId="0" xfId="0" applyNumberFormat="1"/>
    <xf numFmtId="49" fontId="1" fillId="0" borderId="0" xfId="0" applyNumberFormat="1" applyFont="1"/>
    <xf numFmtId="0" fontId="7" fillId="0" borderId="4" xfId="0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168" fontId="0" fillId="0" borderId="0" xfId="0" applyNumberFormat="1"/>
    <xf numFmtId="4" fontId="1" fillId="0" borderId="0" xfId="0" applyNumberFormat="1" applyFont="1" applyAlignment="1">
      <alignment horizontal="right"/>
    </xf>
    <xf numFmtId="4" fontId="1" fillId="0" borderId="0" xfId="0" applyNumberFormat="1" applyFont="1"/>
    <xf numFmtId="4" fontId="4" fillId="0" borderId="2" xfId="0" applyNumberFormat="1" applyFont="1" applyBorder="1" applyAlignment="1">
      <alignment horizontal="center"/>
    </xf>
    <xf numFmtId="4" fontId="0" fillId="0" borderId="0" xfId="0" applyNumberFormat="1"/>
    <xf numFmtId="14" fontId="1" fillId="0" borderId="0" xfId="0" applyNumberFormat="1" applyFont="1"/>
    <xf numFmtId="14" fontId="8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" fillId="0" borderId="4" xfId="0" applyFont="1" applyBorder="1"/>
    <xf numFmtId="164" fontId="1" fillId="0" borderId="4" xfId="0" applyNumberFormat="1" applyFont="1" applyBorder="1"/>
    <xf numFmtId="2" fontId="1" fillId="0" borderId="4" xfId="0" applyNumberFormat="1" applyFont="1" applyBorder="1"/>
    <xf numFmtId="2" fontId="3" fillId="0" borderId="4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64" fontId="3" fillId="0" borderId="8" xfId="0" applyNumberFormat="1" applyFont="1" applyBorder="1" applyAlignment="1">
      <alignment vertical="center"/>
    </xf>
    <xf numFmtId="2" fontId="3" fillId="0" borderId="8" xfId="0" applyNumberFormat="1" applyFont="1" applyBorder="1" applyAlignment="1">
      <alignment vertical="center"/>
    </xf>
    <xf numFmtId="164" fontId="3" fillId="0" borderId="9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9" fontId="3" fillId="0" borderId="4" xfId="0" applyNumberFormat="1" applyFont="1" applyBorder="1" applyAlignment="1">
      <alignment horizontal="right" vertical="center"/>
    </xf>
    <xf numFmtId="49" fontId="3" fillId="0" borderId="3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vertical="center"/>
    </xf>
    <xf numFmtId="164" fontId="1" fillId="0" borderId="9" xfId="0" applyNumberFormat="1" applyFont="1" applyBorder="1" applyAlignment="1">
      <alignment vertical="center"/>
    </xf>
    <xf numFmtId="2" fontId="1" fillId="0" borderId="8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4" fontId="3" fillId="0" borderId="8" xfId="0" applyNumberFormat="1" applyFont="1" applyBorder="1" applyAlignment="1">
      <alignment vertical="center"/>
    </xf>
    <xf numFmtId="4" fontId="3" fillId="0" borderId="4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215"/>
  <sheetViews>
    <sheetView tabSelected="1" zoomScaleNormal="100" workbookViewId="0">
      <selection activeCell="J42" sqref="J42"/>
    </sheetView>
  </sheetViews>
  <sheetFormatPr defaultRowHeight="11.25"/>
  <cols>
    <col min="1" max="1" width="3.7109375" style="1" customWidth="1"/>
    <col min="2" max="2" width="12" style="1" customWidth="1"/>
    <col min="3" max="3" width="28.28515625" style="1" customWidth="1"/>
    <col min="4" max="4" width="3.7109375" style="1" customWidth="1"/>
    <col min="5" max="5" width="10" style="4" customWidth="1"/>
    <col min="6" max="6" width="8.85546875" style="6" customWidth="1"/>
    <col min="7" max="7" width="10.7109375" style="6" customWidth="1"/>
    <col min="8" max="8" width="9.5703125" style="4" customWidth="1"/>
    <col min="9" max="16384" width="9.140625" style="1"/>
  </cols>
  <sheetData>
    <row r="1" spans="1:8">
      <c r="A1" s="1" t="s">
        <v>0</v>
      </c>
      <c r="C1" s="1" t="s">
        <v>34</v>
      </c>
    </row>
    <row r="2" spans="1:8">
      <c r="A2" s="1" t="s">
        <v>1</v>
      </c>
      <c r="C2" s="1" t="s">
        <v>35</v>
      </c>
    </row>
    <row r="4" spans="1:8">
      <c r="A4" s="9" t="s">
        <v>2</v>
      </c>
      <c r="B4" s="10" t="s">
        <v>3</v>
      </c>
      <c r="C4" s="10" t="s">
        <v>4</v>
      </c>
      <c r="D4" s="11" t="s">
        <v>5</v>
      </c>
      <c r="E4" s="12" t="s">
        <v>6</v>
      </c>
      <c r="F4" s="13" t="s">
        <v>7</v>
      </c>
      <c r="G4" s="13" t="s">
        <v>8</v>
      </c>
      <c r="H4" s="12" t="s">
        <v>9</v>
      </c>
    </row>
    <row r="5" spans="1:8">
      <c r="A5" s="2"/>
      <c r="B5" s="35" t="s">
        <v>36</v>
      </c>
      <c r="C5" s="3"/>
      <c r="D5" s="2"/>
      <c r="E5" s="5"/>
      <c r="F5" s="7"/>
      <c r="G5" s="8"/>
    </row>
    <row r="6" spans="1:8">
      <c r="A6" s="36">
        <v>61</v>
      </c>
      <c r="B6" s="36" t="s">
        <v>37</v>
      </c>
    </row>
    <row r="8" spans="1:8">
      <c r="A8" s="1">
        <v>1</v>
      </c>
      <c r="B8" s="25" t="s">
        <v>38</v>
      </c>
      <c r="C8" s="1" t="s">
        <v>39</v>
      </c>
      <c r="D8" s="1" t="s">
        <v>40</v>
      </c>
      <c r="E8" s="4">
        <v>193.32</v>
      </c>
      <c r="F8" s="6">
        <v>0</v>
      </c>
      <c r="G8" s="6">
        <f>E8*F8</f>
        <v>0</v>
      </c>
      <c r="H8" s="4">
        <v>1.1599999999999999E-2</v>
      </c>
    </row>
    <row r="9" spans="1:8">
      <c r="C9" s="1" t="s">
        <v>41</v>
      </c>
    </row>
    <row r="10" spans="1:8">
      <c r="A10" s="1">
        <v>2</v>
      </c>
      <c r="B10" s="25" t="s">
        <v>42</v>
      </c>
      <c r="C10" s="1" t="s">
        <v>43</v>
      </c>
      <c r="D10" s="1" t="s">
        <v>40</v>
      </c>
      <c r="E10" s="4">
        <v>401.58</v>
      </c>
      <c r="F10" s="6">
        <v>0</v>
      </c>
      <c r="G10" s="6">
        <f>E10*F10</f>
        <v>0</v>
      </c>
      <c r="H10" s="4">
        <v>6.3570099999999998</v>
      </c>
    </row>
    <row r="11" spans="1:8">
      <c r="C11" s="1" t="s">
        <v>44</v>
      </c>
    </row>
    <row r="12" spans="1:8">
      <c r="A12" s="1">
        <v>3</v>
      </c>
      <c r="B12" s="25" t="s">
        <v>45</v>
      </c>
      <c r="C12" s="1" t="s">
        <v>46</v>
      </c>
      <c r="D12" s="1" t="s">
        <v>40</v>
      </c>
      <c r="E12" s="4">
        <v>178.49</v>
      </c>
      <c r="F12" s="6">
        <v>0</v>
      </c>
      <c r="G12" s="6">
        <f>E12*F12</f>
        <v>0</v>
      </c>
      <c r="H12" s="4">
        <v>4.3926400000000001</v>
      </c>
    </row>
    <row r="13" spans="1:8">
      <c r="C13" s="1" t="s">
        <v>47</v>
      </c>
    </row>
    <row r="14" spans="1:8">
      <c r="A14" s="1">
        <v>4</v>
      </c>
      <c r="B14" s="25" t="s">
        <v>48</v>
      </c>
      <c r="C14" s="1" t="s">
        <v>49</v>
      </c>
      <c r="D14" s="1" t="s">
        <v>40</v>
      </c>
      <c r="E14" s="4">
        <v>580.07000000000005</v>
      </c>
      <c r="F14" s="6">
        <v>0</v>
      </c>
      <c r="G14" s="6">
        <f>E14*F14</f>
        <v>0</v>
      </c>
      <c r="H14" s="4">
        <v>2.74953</v>
      </c>
    </row>
    <row r="15" spans="1:8">
      <c r="C15" s="1" t="s">
        <v>50</v>
      </c>
    </row>
    <row r="16" spans="1:8">
      <c r="A16" s="1">
        <v>5</v>
      </c>
      <c r="B16" s="25" t="s">
        <v>51</v>
      </c>
      <c r="C16" s="1" t="s">
        <v>52</v>
      </c>
      <c r="D16" s="1" t="s">
        <v>40</v>
      </c>
      <c r="E16" s="4">
        <v>580.07000000000005</v>
      </c>
      <c r="F16" s="6">
        <v>0</v>
      </c>
      <c r="G16" s="6">
        <f>E16*F16</f>
        <v>0</v>
      </c>
      <c r="H16" s="4">
        <v>2.74953</v>
      </c>
    </row>
    <row r="17" spans="1:8">
      <c r="C17" s="1" t="s">
        <v>53</v>
      </c>
    </row>
    <row r="18" spans="1:8">
      <c r="A18" s="1">
        <v>6</v>
      </c>
      <c r="B18" s="25" t="s">
        <v>54</v>
      </c>
      <c r="C18" s="1" t="s">
        <v>55</v>
      </c>
      <c r="D18" s="1" t="s">
        <v>40</v>
      </c>
      <c r="E18" s="4">
        <v>17</v>
      </c>
      <c r="F18" s="6">
        <v>0</v>
      </c>
      <c r="G18" s="6">
        <f>E18*F18</f>
        <v>0</v>
      </c>
      <c r="H18" s="4">
        <v>0.61199999999999999</v>
      </c>
    </row>
    <row r="19" spans="1:8">
      <c r="C19" s="1" t="s">
        <v>36</v>
      </c>
    </row>
    <row r="20" spans="1:8">
      <c r="A20" s="39" t="s">
        <v>56</v>
      </c>
      <c r="B20" s="40"/>
      <c r="C20" s="40"/>
      <c r="D20" s="40"/>
      <c r="E20" s="41"/>
      <c r="F20" s="42"/>
      <c r="G20" s="43">
        <f>SUM(G8:G19)</f>
        <v>0</v>
      </c>
      <c r="H20" s="44">
        <f>SUM(H8:H19)</f>
        <v>16.872309999999999</v>
      </c>
    </row>
    <row r="21" spans="1:8">
      <c r="B21" s="36" t="s">
        <v>36</v>
      </c>
    </row>
    <row r="22" spans="1:8">
      <c r="A22" s="36">
        <v>94</v>
      </c>
      <c r="B22" s="36" t="s">
        <v>57</v>
      </c>
    </row>
    <row r="24" spans="1:8">
      <c r="A24" s="1">
        <v>7</v>
      </c>
      <c r="B24" s="25" t="s">
        <v>58</v>
      </c>
      <c r="C24" s="1" t="s">
        <v>59</v>
      </c>
      <c r="D24" s="1" t="s">
        <v>40</v>
      </c>
      <c r="E24" s="4">
        <v>182.83</v>
      </c>
      <c r="F24" s="6">
        <v>0</v>
      </c>
      <c r="G24" s="6">
        <f>E24*F24</f>
        <v>0</v>
      </c>
      <c r="H24" s="4">
        <v>0.34005999999999997</v>
      </c>
    </row>
    <row r="25" spans="1:8">
      <c r="C25" s="1" t="s">
        <v>60</v>
      </c>
    </row>
    <row r="26" spans="1:8">
      <c r="A26" s="1">
        <v>8</v>
      </c>
      <c r="B26" s="25" t="s">
        <v>61</v>
      </c>
      <c r="C26" s="1" t="s">
        <v>62</v>
      </c>
      <c r="D26" s="1" t="s">
        <v>40</v>
      </c>
      <c r="E26" s="4">
        <v>192.63</v>
      </c>
      <c r="F26" s="6">
        <v>0</v>
      </c>
      <c r="G26" s="6">
        <f>E26*F26</f>
        <v>0</v>
      </c>
      <c r="H26" s="4">
        <v>1.19045</v>
      </c>
    </row>
    <row r="27" spans="1:8">
      <c r="C27" s="1" t="s">
        <v>60</v>
      </c>
    </row>
    <row r="28" spans="1:8">
      <c r="A28" s="39" t="s">
        <v>56</v>
      </c>
      <c r="B28" s="40"/>
      <c r="C28" s="40"/>
      <c r="D28" s="40"/>
      <c r="E28" s="41"/>
      <c r="F28" s="42"/>
      <c r="G28" s="43">
        <f>SUM(G24:G27)</f>
        <v>0</v>
      </c>
      <c r="H28" s="44">
        <f>SUM(H24:H27)</f>
        <v>1.53051</v>
      </c>
    </row>
    <row r="29" spans="1:8">
      <c r="B29" s="36" t="s">
        <v>36</v>
      </c>
    </row>
    <row r="30" spans="1:8">
      <c r="A30" s="36">
        <v>95</v>
      </c>
      <c r="B30" s="36" t="s">
        <v>63</v>
      </c>
    </row>
    <row r="32" spans="1:8">
      <c r="A32" s="1">
        <v>9</v>
      </c>
      <c r="B32" s="25" t="s">
        <v>64</v>
      </c>
      <c r="C32" s="1" t="s">
        <v>65</v>
      </c>
      <c r="D32" s="1" t="s">
        <v>40</v>
      </c>
      <c r="E32" s="4">
        <v>429.97</v>
      </c>
      <c r="F32" s="6">
        <v>0</v>
      </c>
      <c r="G32" s="6">
        <f>E32*F32</f>
        <v>0</v>
      </c>
      <c r="H32" s="4">
        <v>2.1499999999999998E-2</v>
      </c>
    </row>
    <row r="33" spans="1:8">
      <c r="C33" s="1" t="s">
        <v>66</v>
      </c>
    </row>
    <row r="34" spans="1:8">
      <c r="A34" s="39" t="s">
        <v>56</v>
      </c>
      <c r="B34" s="40"/>
      <c r="C34" s="40"/>
      <c r="D34" s="40"/>
      <c r="E34" s="41"/>
      <c r="F34" s="42"/>
      <c r="G34" s="43">
        <f>SUM(G32:G33)</f>
        <v>0</v>
      </c>
      <c r="H34" s="44">
        <f>SUM(H32:H33)</f>
        <v>2.1499999999999998E-2</v>
      </c>
    </row>
    <row r="35" spans="1:8">
      <c r="B35" s="36" t="s">
        <v>36</v>
      </c>
    </row>
    <row r="36" spans="1:8">
      <c r="A36" s="36">
        <v>96</v>
      </c>
      <c r="B36" s="36" t="s">
        <v>67</v>
      </c>
    </row>
    <row r="38" spans="1:8">
      <c r="A38" s="1">
        <v>10</v>
      </c>
      <c r="B38" s="25" t="s">
        <v>68</v>
      </c>
      <c r="C38" s="1" t="s">
        <v>69</v>
      </c>
      <c r="D38" s="1" t="s">
        <v>40</v>
      </c>
      <c r="E38" s="4">
        <v>18.350000000000001</v>
      </c>
      <c r="F38" s="6">
        <v>0</v>
      </c>
      <c r="G38" s="6">
        <f>E38*F38</f>
        <v>0</v>
      </c>
    </row>
    <row r="39" spans="1:8">
      <c r="C39" s="1" t="s">
        <v>70</v>
      </c>
    </row>
    <row r="40" spans="1:8">
      <c r="A40" s="1">
        <v>11</v>
      </c>
      <c r="B40" s="25" t="s">
        <v>71</v>
      </c>
      <c r="C40" s="1" t="s">
        <v>72</v>
      </c>
      <c r="D40" s="1" t="s">
        <v>40</v>
      </c>
      <c r="E40" s="4">
        <v>208</v>
      </c>
      <c r="F40" s="6">
        <v>0</v>
      </c>
      <c r="G40" s="6">
        <f>E40*F40</f>
        <v>0</v>
      </c>
    </row>
    <row r="41" spans="1:8">
      <c r="C41" s="1" t="s">
        <v>36</v>
      </c>
    </row>
    <row r="42" spans="1:8">
      <c r="A42" s="1">
        <v>12</v>
      </c>
      <c r="B42" s="25" t="s">
        <v>73</v>
      </c>
      <c r="C42" s="1" t="s">
        <v>74</v>
      </c>
      <c r="D42" s="1" t="s">
        <v>40</v>
      </c>
      <c r="E42" s="4">
        <v>208</v>
      </c>
      <c r="F42" s="6">
        <v>0</v>
      </c>
      <c r="G42" s="6">
        <f>E42*F42</f>
        <v>0</v>
      </c>
    </row>
    <row r="43" spans="1:8">
      <c r="C43" s="1" t="s">
        <v>36</v>
      </c>
    </row>
    <row r="44" spans="1:8">
      <c r="A44" s="1">
        <v>13</v>
      </c>
      <c r="B44" s="25" t="s">
        <v>75</v>
      </c>
      <c r="C44" s="1" t="s">
        <v>76</v>
      </c>
      <c r="D44" s="1" t="s">
        <v>40</v>
      </c>
      <c r="E44" s="4">
        <v>208</v>
      </c>
      <c r="F44" s="6">
        <v>0</v>
      </c>
      <c r="G44" s="6">
        <f>E44*F44</f>
        <v>0</v>
      </c>
      <c r="H44" s="4">
        <v>3.5360000000000003E-2</v>
      </c>
    </row>
    <row r="45" spans="1:8">
      <c r="C45" s="1" t="s">
        <v>77</v>
      </c>
    </row>
    <row r="46" spans="1:8">
      <c r="A46" s="1">
        <v>14</v>
      </c>
      <c r="B46" s="25" t="s">
        <v>78</v>
      </c>
      <c r="C46" s="1" t="s">
        <v>79</v>
      </c>
      <c r="D46" s="1" t="s">
        <v>40</v>
      </c>
      <c r="E46" s="4">
        <v>21.28</v>
      </c>
      <c r="F46" s="6">
        <v>0</v>
      </c>
      <c r="G46" s="6">
        <f>E46*F46</f>
        <v>0</v>
      </c>
    </row>
    <row r="47" spans="1:8">
      <c r="C47" s="1" t="s">
        <v>36</v>
      </c>
    </row>
    <row r="48" spans="1:8">
      <c r="A48" s="1">
        <v>15</v>
      </c>
      <c r="B48" s="25" t="s">
        <v>80</v>
      </c>
      <c r="C48" s="1" t="s">
        <v>81</v>
      </c>
      <c r="D48" s="1" t="s">
        <v>40</v>
      </c>
      <c r="E48" s="4">
        <v>67.2</v>
      </c>
      <c r="F48" s="6">
        <v>0</v>
      </c>
      <c r="G48" s="6">
        <f>E48*F48</f>
        <v>0</v>
      </c>
    </row>
    <row r="49" spans="1:7">
      <c r="C49" s="1" t="s">
        <v>82</v>
      </c>
    </row>
    <row r="50" spans="1:7">
      <c r="A50" s="1">
        <v>16</v>
      </c>
      <c r="B50" s="25" t="s">
        <v>83</v>
      </c>
      <c r="C50" s="1" t="s">
        <v>84</v>
      </c>
      <c r="D50" s="1" t="s">
        <v>40</v>
      </c>
      <c r="E50" s="4">
        <v>23.36</v>
      </c>
      <c r="F50" s="6">
        <v>0</v>
      </c>
      <c r="G50" s="6">
        <f>E50*F50</f>
        <v>0</v>
      </c>
    </row>
    <row r="51" spans="1:7">
      <c r="C51" s="1" t="s">
        <v>85</v>
      </c>
    </row>
    <row r="52" spans="1:7">
      <c r="A52" s="1">
        <v>17</v>
      </c>
      <c r="B52" s="25" t="s">
        <v>86</v>
      </c>
      <c r="C52" s="1" t="s">
        <v>87</v>
      </c>
      <c r="D52" s="1" t="s">
        <v>40</v>
      </c>
      <c r="E52" s="4">
        <v>401.58</v>
      </c>
      <c r="F52" s="6">
        <v>0</v>
      </c>
      <c r="G52" s="6">
        <f>E52*F52</f>
        <v>0</v>
      </c>
    </row>
    <row r="53" spans="1:7">
      <c r="C53" s="1" t="s">
        <v>88</v>
      </c>
    </row>
    <row r="54" spans="1:7">
      <c r="A54" s="1">
        <v>18</v>
      </c>
      <c r="B54" s="25" t="s">
        <v>89</v>
      </c>
      <c r="C54" s="1" t="s">
        <v>87</v>
      </c>
      <c r="D54" s="1" t="s">
        <v>40</v>
      </c>
      <c r="E54" s="4">
        <v>178.49</v>
      </c>
      <c r="F54" s="6">
        <v>0</v>
      </c>
      <c r="G54" s="6">
        <f>E54*F54</f>
        <v>0</v>
      </c>
    </row>
    <row r="55" spans="1:7">
      <c r="C55" s="1" t="s">
        <v>90</v>
      </c>
    </row>
    <row r="56" spans="1:7">
      <c r="A56" s="1">
        <v>19</v>
      </c>
      <c r="B56" s="25" t="s">
        <v>91</v>
      </c>
      <c r="C56" s="1" t="s">
        <v>92</v>
      </c>
      <c r="D56" s="1" t="s">
        <v>40</v>
      </c>
      <c r="E56" s="4">
        <v>17</v>
      </c>
      <c r="F56" s="6">
        <v>0</v>
      </c>
      <c r="G56" s="6">
        <f>E56*F56</f>
        <v>0</v>
      </c>
    </row>
    <row r="57" spans="1:7">
      <c r="C57" s="1" t="s">
        <v>93</v>
      </c>
    </row>
    <row r="58" spans="1:7">
      <c r="A58" s="1">
        <v>20</v>
      </c>
      <c r="B58" s="25" t="s">
        <v>94</v>
      </c>
      <c r="C58" s="1" t="s">
        <v>95</v>
      </c>
      <c r="D58" s="1" t="s">
        <v>96</v>
      </c>
      <c r="E58" s="4">
        <v>19.95</v>
      </c>
      <c r="F58" s="6">
        <v>0</v>
      </c>
      <c r="G58" s="6">
        <f>E58*F58</f>
        <v>0</v>
      </c>
    </row>
    <row r="59" spans="1:7">
      <c r="C59" s="1" t="s">
        <v>97</v>
      </c>
    </row>
    <row r="60" spans="1:7">
      <c r="A60" s="1">
        <v>21</v>
      </c>
      <c r="B60" s="25" t="s">
        <v>98</v>
      </c>
      <c r="C60" s="1" t="s">
        <v>99</v>
      </c>
      <c r="D60" s="1" t="s">
        <v>96</v>
      </c>
      <c r="E60" s="4">
        <v>19.95</v>
      </c>
      <c r="F60" s="6">
        <v>0</v>
      </c>
      <c r="G60" s="6">
        <f>E60*F60</f>
        <v>0</v>
      </c>
    </row>
    <row r="61" spans="1:7">
      <c r="C61" s="1" t="s">
        <v>36</v>
      </c>
    </row>
    <row r="62" spans="1:7">
      <c r="A62" s="1">
        <v>22</v>
      </c>
      <c r="B62" s="25" t="s">
        <v>100</v>
      </c>
      <c r="C62" s="1" t="s">
        <v>101</v>
      </c>
      <c r="D62" s="1" t="s">
        <v>96</v>
      </c>
      <c r="E62" s="4">
        <v>279.3</v>
      </c>
      <c r="F62" s="6">
        <v>0</v>
      </c>
      <c r="G62" s="6">
        <f>E62*F62</f>
        <v>0</v>
      </c>
    </row>
    <row r="63" spans="1:7">
      <c r="C63" s="1" t="s">
        <v>36</v>
      </c>
    </row>
    <row r="64" spans="1:7">
      <c r="A64" s="1">
        <v>23</v>
      </c>
      <c r="B64" s="25" t="s">
        <v>102</v>
      </c>
      <c r="C64" s="1" t="s">
        <v>103</v>
      </c>
      <c r="D64" s="1" t="s">
        <v>96</v>
      </c>
      <c r="E64" s="4">
        <v>19.95</v>
      </c>
      <c r="F64" s="6">
        <v>0</v>
      </c>
      <c r="G64" s="6">
        <f>E64*F64</f>
        <v>0</v>
      </c>
    </row>
    <row r="66" spans="1:8">
      <c r="A66" s="1">
        <v>24</v>
      </c>
      <c r="B66" s="25" t="s">
        <v>104</v>
      </c>
      <c r="C66" s="1" t="s">
        <v>105</v>
      </c>
      <c r="D66" s="1" t="s">
        <v>96</v>
      </c>
      <c r="E66" s="4">
        <v>19.95</v>
      </c>
      <c r="F66" s="6">
        <v>0</v>
      </c>
      <c r="G66" s="6">
        <f>E66*F66</f>
        <v>0</v>
      </c>
    </row>
    <row r="67" spans="1:8">
      <c r="C67" s="1" t="s">
        <v>106</v>
      </c>
    </row>
    <row r="68" spans="1:8">
      <c r="A68" s="1">
        <v>25</v>
      </c>
      <c r="B68" s="25" t="s">
        <v>107</v>
      </c>
      <c r="C68" s="1" t="s">
        <v>108</v>
      </c>
      <c r="D68" s="1" t="s">
        <v>96</v>
      </c>
      <c r="E68" s="4">
        <v>79.8</v>
      </c>
      <c r="F68" s="6">
        <v>0</v>
      </c>
      <c r="G68" s="6">
        <f>E68*F68</f>
        <v>0</v>
      </c>
    </row>
    <row r="69" spans="1:8">
      <c r="C69" s="1" t="s">
        <v>109</v>
      </c>
    </row>
    <row r="70" spans="1:8">
      <c r="A70" s="39" t="s">
        <v>56</v>
      </c>
      <c r="B70" s="40"/>
      <c r="C70" s="40"/>
      <c r="D70" s="40"/>
      <c r="E70" s="41"/>
      <c r="F70" s="42"/>
      <c r="G70" s="43">
        <f>SUM(G38:G69)</f>
        <v>0</v>
      </c>
      <c r="H70" s="44">
        <f>SUM(H38:H69)</f>
        <v>3.5360000000000003E-2</v>
      </c>
    </row>
    <row r="71" spans="1:8">
      <c r="B71" s="36" t="s">
        <v>36</v>
      </c>
    </row>
    <row r="72" spans="1:8">
      <c r="A72" s="36">
        <v>99</v>
      </c>
      <c r="B72" s="36" t="s">
        <v>110</v>
      </c>
    </row>
    <row r="74" spans="1:8">
      <c r="A74" s="1">
        <v>26</v>
      </c>
      <c r="B74" s="25" t="s">
        <v>111</v>
      </c>
      <c r="C74" s="1" t="s">
        <v>112</v>
      </c>
      <c r="D74" s="1" t="s">
        <v>96</v>
      </c>
      <c r="E74" s="4">
        <v>18.46</v>
      </c>
      <c r="F74" s="6">
        <v>0</v>
      </c>
      <c r="G74" s="6">
        <f>E74*F74</f>
        <v>0</v>
      </c>
    </row>
    <row r="75" spans="1:8">
      <c r="C75" s="1" t="s">
        <v>113</v>
      </c>
    </row>
    <row r="76" spans="1:8">
      <c r="A76" s="39" t="s">
        <v>56</v>
      </c>
      <c r="B76" s="40"/>
      <c r="C76" s="40"/>
      <c r="D76" s="40"/>
      <c r="E76" s="41"/>
      <c r="F76" s="42"/>
      <c r="G76" s="43">
        <f>SUM(G74:G75)</f>
        <v>0</v>
      </c>
      <c r="H76" s="44">
        <f>SUM(H74:H75)</f>
        <v>0</v>
      </c>
    </row>
    <row r="77" spans="1:8">
      <c r="B77" s="36" t="s">
        <v>36</v>
      </c>
    </row>
    <row r="78" spans="1:8">
      <c r="A78" s="36">
        <v>713</v>
      </c>
      <c r="B78" s="36" t="s">
        <v>114</v>
      </c>
    </row>
    <row r="80" spans="1:8">
      <c r="A80" s="1">
        <v>27</v>
      </c>
      <c r="B80" s="25" t="s">
        <v>115</v>
      </c>
      <c r="C80" s="1" t="s">
        <v>116</v>
      </c>
      <c r="D80" s="1" t="s">
        <v>40</v>
      </c>
      <c r="E80" s="4">
        <v>159</v>
      </c>
      <c r="F80" s="6">
        <v>0</v>
      </c>
      <c r="G80" s="6">
        <f>E80*F80</f>
        <v>0</v>
      </c>
    </row>
    <row r="81" spans="1:8">
      <c r="C81" s="1" t="s">
        <v>117</v>
      </c>
    </row>
    <row r="82" spans="1:8">
      <c r="A82" s="1">
        <v>28</v>
      </c>
      <c r="B82" s="25" t="s">
        <v>118</v>
      </c>
      <c r="C82" s="1" t="s">
        <v>119</v>
      </c>
      <c r="D82" s="1" t="s">
        <v>40</v>
      </c>
      <c r="E82" s="4">
        <v>324.36</v>
      </c>
      <c r="F82" s="6">
        <v>0</v>
      </c>
      <c r="G82" s="6">
        <f>E82*F82</f>
        <v>0</v>
      </c>
      <c r="H82" s="4">
        <v>2.2705199999999999</v>
      </c>
    </row>
    <row r="83" spans="1:8">
      <c r="C83" s="1" t="s">
        <v>36</v>
      </c>
    </row>
    <row r="84" spans="1:8">
      <c r="A84" s="1">
        <v>29</v>
      </c>
      <c r="B84" s="25" t="s">
        <v>120</v>
      </c>
      <c r="C84" s="1" t="s">
        <v>121</v>
      </c>
      <c r="D84" s="1" t="s">
        <v>40</v>
      </c>
      <c r="E84" s="4">
        <v>159</v>
      </c>
      <c r="F84" s="6">
        <v>0</v>
      </c>
      <c r="G84" s="6">
        <f>E84*F84</f>
        <v>0</v>
      </c>
      <c r="H84" s="4">
        <v>3.1800000000000002E-2</v>
      </c>
    </row>
    <row r="85" spans="1:8">
      <c r="C85" s="1" t="s">
        <v>122</v>
      </c>
    </row>
    <row r="86" spans="1:8">
      <c r="A86" s="1">
        <v>30</v>
      </c>
      <c r="B86" s="25" t="s">
        <v>123</v>
      </c>
      <c r="C86" s="1" t="s">
        <v>124</v>
      </c>
      <c r="D86" s="1" t="s">
        <v>96</v>
      </c>
      <c r="E86" s="4">
        <v>2.302</v>
      </c>
      <c r="F86" s="6">
        <v>0</v>
      </c>
      <c r="G86" s="6">
        <f>E86*F86</f>
        <v>0</v>
      </c>
    </row>
    <row r="87" spans="1:8">
      <c r="C87" s="1" t="s">
        <v>36</v>
      </c>
    </row>
    <row r="88" spans="1:8">
      <c r="A88" s="39" t="s">
        <v>56</v>
      </c>
      <c r="B88" s="40"/>
      <c r="C88" s="40"/>
      <c r="D88" s="40"/>
      <c r="E88" s="41"/>
      <c r="F88" s="42"/>
      <c r="G88" s="43">
        <f>SUM(G80:G87)</f>
        <v>0</v>
      </c>
      <c r="H88" s="44">
        <f>SUM(H80:H87)</f>
        <v>2.3023199999999999</v>
      </c>
    </row>
    <row r="89" spans="1:8">
      <c r="B89" s="36" t="s">
        <v>36</v>
      </c>
    </row>
    <row r="90" spans="1:8">
      <c r="A90" s="36">
        <v>762</v>
      </c>
      <c r="B90" s="36" t="s">
        <v>125</v>
      </c>
    </row>
    <row r="92" spans="1:8">
      <c r="A92" s="1">
        <v>31</v>
      </c>
      <c r="B92" s="25" t="s">
        <v>126</v>
      </c>
      <c r="C92" s="1" t="s">
        <v>127</v>
      </c>
      <c r="D92" s="1" t="s">
        <v>40</v>
      </c>
      <c r="E92" s="4">
        <v>21.28</v>
      </c>
      <c r="F92" s="6">
        <v>0</v>
      </c>
      <c r="G92" s="6">
        <f>E92*F92</f>
        <v>0</v>
      </c>
    </row>
    <row r="93" spans="1:8">
      <c r="C93" s="1" t="s">
        <v>128</v>
      </c>
    </row>
    <row r="94" spans="1:8">
      <c r="A94" s="1">
        <v>32</v>
      </c>
      <c r="B94" s="25" t="s">
        <v>129</v>
      </c>
      <c r="C94" s="1" t="s">
        <v>130</v>
      </c>
      <c r="D94" s="1" t="s">
        <v>131</v>
      </c>
      <c r="E94" s="4">
        <v>0.75</v>
      </c>
      <c r="F94" s="6">
        <v>0</v>
      </c>
      <c r="G94" s="6">
        <f>E94*F94</f>
        <v>0</v>
      </c>
      <c r="H94" s="4">
        <v>0.41249999999999998</v>
      </c>
    </row>
    <row r="95" spans="1:8">
      <c r="C95" s="1" t="s">
        <v>36</v>
      </c>
    </row>
    <row r="96" spans="1:8">
      <c r="A96" s="1">
        <v>33</v>
      </c>
      <c r="B96" s="25" t="s">
        <v>132</v>
      </c>
      <c r="C96" s="1" t="s">
        <v>133</v>
      </c>
      <c r="D96" s="1" t="s">
        <v>40</v>
      </c>
      <c r="E96" s="4">
        <v>21.28</v>
      </c>
      <c r="F96" s="6">
        <v>0</v>
      </c>
      <c r="G96" s="6">
        <f>E96*F96</f>
        <v>0</v>
      </c>
    </row>
    <row r="97" spans="1:8">
      <c r="C97" s="1" t="s">
        <v>36</v>
      </c>
    </row>
    <row r="98" spans="1:8">
      <c r="A98" s="1">
        <v>34</v>
      </c>
      <c r="B98" s="25" t="s">
        <v>134</v>
      </c>
      <c r="C98" s="1" t="s">
        <v>135</v>
      </c>
      <c r="D98" s="1" t="s">
        <v>40</v>
      </c>
      <c r="E98" s="4">
        <v>23</v>
      </c>
      <c r="F98" s="6">
        <v>0</v>
      </c>
      <c r="G98" s="6">
        <f>E98*F98</f>
        <v>0</v>
      </c>
      <c r="H98" s="4">
        <v>0.78200000000000003</v>
      </c>
    </row>
    <row r="99" spans="1:8">
      <c r="C99" s="1" t="s">
        <v>36</v>
      </c>
    </row>
    <row r="100" spans="1:8">
      <c r="A100" s="1">
        <v>35</v>
      </c>
      <c r="B100" s="25" t="s">
        <v>136</v>
      </c>
      <c r="C100" s="1" t="s">
        <v>137</v>
      </c>
      <c r="D100" s="1" t="s">
        <v>138</v>
      </c>
      <c r="E100" s="4">
        <v>24</v>
      </c>
      <c r="F100" s="6">
        <v>0</v>
      </c>
      <c r="G100" s="6">
        <f>E100*F100</f>
        <v>0</v>
      </c>
      <c r="H100" s="4">
        <v>1.7520000000000001E-2</v>
      </c>
    </row>
    <row r="101" spans="1:8">
      <c r="C101" s="1" t="s">
        <v>139</v>
      </c>
    </row>
    <row r="102" spans="1:8">
      <c r="A102" s="1">
        <v>36</v>
      </c>
      <c r="B102" s="25" t="s">
        <v>140</v>
      </c>
      <c r="C102" s="1" t="s">
        <v>141</v>
      </c>
      <c r="D102" s="1" t="s">
        <v>40</v>
      </c>
      <c r="E102" s="4">
        <v>21.28</v>
      </c>
      <c r="F102" s="6">
        <v>0</v>
      </c>
      <c r="G102" s="6">
        <f>E102*F102</f>
        <v>0</v>
      </c>
      <c r="H102" s="4">
        <v>8.4999999999999995E-4</v>
      </c>
    </row>
    <row r="103" spans="1:8">
      <c r="C103" s="1" t="s">
        <v>142</v>
      </c>
    </row>
    <row r="104" spans="1:8">
      <c r="A104" s="1">
        <v>37</v>
      </c>
      <c r="B104" s="25" t="s">
        <v>143</v>
      </c>
      <c r="C104" s="1" t="s">
        <v>144</v>
      </c>
      <c r="D104" s="1" t="s">
        <v>131</v>
      </c>
      <c r="E104" s="4">
        <v>1.67</v>
      </c>
      <c r="F104" s="6">
        <v>0</v>
      </c>
      <c r="G104" s="6">
        <f>E104*F104</f>
        <v>0</v>
      </c>
      <c r="H104" s="4">
        <v>4.9300000000000004E-3</v>
      </c>
    </row>
    <row r="105" spans="1:8">
      <c r="C105" s="1" t="s">
        <v>36</v>
      </c>
    </row>
    <row r="106" spans="1:8">
      <c r="A106" s="1">
        <v>38</v>
      </c>
      <c r="B106" s="25" t="s">
        <v>145</v>
      </c>
      <c r="C106" s="1" t="s">
        <v>146</v>
      </c>
      <c r="D106" s="1" t="s">
        <v>96</v>
      </c>
      <c r="E106" s="4">
        <v>1.218</v>
      </c>
      <c r="F106" s="6">
        <v>0</v>
      </c>
      <c r="G106" s="6">
        <f>E106*F106</f>
        <v>0</v>
      </c>
    </row>
    <row r="107" spans="1:8">
      <c r="C107" s="1" t="s">
        <v>36</v>
      </c>
    </row>
    <row r="108" spans="1:8">
      <c r="A108" s="39" t="s">
        <v>56</v>
      </c>
      <c r="B108" s="40"/>
      <c r="C108" s="40"/>
      <c r="D108" s="40"/>
      <c r="E108" s="41"/>
      <c r="F108" s="42"/>
      <c r="G108" s="43">
        <f>SUM(G92:G107)</f>
        <v>0</v>
      </c>
      <c r="H108" s="44">
        <f>SUM(H92:H107)</f>
        <v>1.2178000000000002</v>
      </c>
    </row>
    <row r="109" spans="1:8">
      <c r="B109" s="36" t="s">
        <v>36</v>
      </c>
    </row>
    <row r="110" spans="1:8">
      <c r="A110" s="36">
        <v>763</v>
      </c>
      <c r="B110" s="36" t="s">
        <v>147</v>
      </c>
    </row>
    <row r="112" spans="1:8">
      <c r="A112" s="1">
        <v>39</v>
      </c>
      <c r="B112" s="25" t="s">
        <v>148</v>
      </c>
      <c r="C112" s="1" t="s">
        <v>149</v>
      </c>
      <c r="D112" s="1" t="s">
        <v>40</v>
      </c>
      <c r="E112" s="4">
        <v>182.83</v>
      </c>
      <c r="F112" s="6">
        <v>0</v>
      </c>
      <c r="G112" s="6">
        <f>E112*F112</f>
        <v>0</v>
      </c>
      <c r="H112" s="4">
        <v>2.3822700000000001</v>
      </c>
    </row>
    <row r="113" spans="1:8">
      <c r="C113" s="1" t="s">
        <v>150</v>
      </c>
    </row>
    <row r="114" spans="1:8">
      <c r="A114" s="1">
        <v>40</v>
      </c>
      <c r="B114" s="25" t="s">
        <v>151</v>
      </c>
      <c r="C114" s="1" t="s">
        <v>149</v>
      </c>
      <c r="D114" s="1" t="s">
        <v>40</v>
      </c>
      <c r="E114" s="4">
        <v>208</v>
      </c>
      <c r="F114" s="6">
        <v>0</v>
      </c>
      <c r="G114" s="6">
        <f>E114*F114</f>
        <v>0</v>
      </c>
      <c r="H114" s="4">
        <v>3.5796800000000002</v>
      </c>
    </row>
    <row r="115" spans="1:8">
      <c r="C115" s="1" t="s">
        <v>152</v>
      </c>
    </row>
    <row r="116" spans="1:8">
      <c r="A116" s="1">
        <v>41</v>
      </c>
      <c r="B116" s="25" t="s">
        <v>153</v>
      </c>
      <c r="C116" s="1" t="s">
        <v>154</v>
      </c>
      <c r="D116" s="1" t="s">
        <v>96</v>
      </c>
      <c r="E116" s="4">
        <v>5.9619999999999997</v>
      </c>
      <c r="F116" s="6">
        <v>0</v>
      </c>
      <c r="G116" s="6">
        <f>E116*F116</f>
        <v>0</v>
      </c>
    </row>
    <row r="117" spans="1:8">
      <c r="C117" s="1" t="s">
        <v>36</v>
      </c>
    </row>
    <row r="118" spans="1:8">
      <c r="A118" s="39" t="s">
        <v>56</v>
      </c>
      <c r="B118" s="40"/>
      <c r="C118" s="40"/>
      <c r="D118" s="40"/>
      <c r="E118" s="41"/>
      <c r="F118" s="42"/>
      <c r="G118" s="43">
        <f>SUM(G112:G117)</f>
        <v>0</v>
      </c>
      <c r="H118" s="44">
        <f>SUM(H112:H117)</f>
        <v>5.9619499999999999</v>
      </c>
    </row>
    <row r="119" spans="1:8">
      <c r="B119" s="36" t="s">
        <v>36</v>
      </c>
    </row>
    <row r="120" spans="1:8">
      <c r="A120" s="36">
        <v>771</v>
      </c>
      <c r="B120" s="36" t="s">
        <v>155</v>
      </c>
    </row>
    <row r="122" spans="1:8">
      <c r="A122" s="1">
        <v>42</v>
      </c>
      <c r="B122" s="25" t="s">
        <v>156</v>
      </c>
      <c r="C122" s="1" t="s">
        <v>157</v>
      </c>
      <c r="D122" s="1" t="s">
        <v>138</v>
      </c>
      <c r="E122" s="4">
        <v>25</v>
      </c>
      <c r="F122" s="6">
        <v>0</v>
      </c>
      <c r="G122" s="6">
        <f>E122*F122</f>
        <v>0</v>
      </c>
      <c r="H122" s="4">
        <v>0.1295</v>
      </c>
    </row>
    <row r="123" spans="1:8">
      <c r="C123" s="1" t="s">
        <v>158</v>
      </c>
    </row>
    <row r="124" spans="1:8">
      <c r="A124" s="1">
        <v>43</v>
      </c>
      <c r="B124" s="25" t="s">
        <v>159</v>
      </c>
      <c r="C124" s="1" t="s">
        <v>160</v>
      </c>
      <c r="D124" s="1" t="s">
        <v>161</v>
      </c>
      <c r="E124" s="4">
        <v>88</v>
      </c>
      <c r="F124" s="6">
        <v>0</v>
      </c>
      <c r="G124" s="6">
        <f>E124*F124</f>
        <v>0</v>
      </c>
      <c r="H124" s="4">
        <v>2.1999999999999999E-2</v>
      </c>
    </row>
    <row r="125" spans="1:8">
      <c r="C125" s="1" t="s">
        <v>36</v>
      </c>
    </row>
    <row r="126" spans="1:8">
      <c r="A126" s="1">
        <v>44</v>
      </c>
      <c r="B126" s="25" t="s">
        <v>162</v>
      </c>
      <c r="C126" s="1" t="s">
        <v>163</v>
      </c>
      <c r="D126" s="1" t="s">
        <v>40</v>
      </c>
      <c r="E126" s="4">
        <v>23.36</v>
      </c>
      <c r="F126" s="6">
        <v>0</v>
      </c>
      <c r="G126" s="6">
        <f>E126*F126</f>
        <v>0</v>
      </c>
      <c r="H126" s="4">
        <v>0.1147</v>
      </c>
    </row>
    <row r="127" spans="1:8">
      <c r="C127" s="1" t="s">
        <v>164</v>
      </c>
    </row>
    <row r="128" spans="1:8">
      <c r="A128" s="1">
        <v>45</v>
      </c>
      <c r="B128" s="25" t="s">
        <v>165</v>
      </c>
      <c r="C128" s="1" t="s">
        <v>166</v>
      </c>
      <c r="D128" s="1" t="s">
        <v>40</v>
      </c>
      <c r="E128" s="4">
        <v>23.36</v>
      </c>
      <c r="F128" s="6">
        <v>0</v>
      </c>
      <c r="G128" s="6">
        <f>E128*F128</f>
        <v>0</v>
      </c>
    </row>
    <row r="129" spans="1:8">
      <c r="C129" s="1" t="s">
        <v>36</v>
      </c>
    </row>
    <row r="130" spans="1:8">
      <c r="A130" s="1">
        <v>46</v>
      </c>
      <c r="B130" s="25" t="s">
        <v>167</v>
      </c>
      <c r="C130" s="1" t="s">
        <v>168</v>
      </c>
      <c r="D130" s="1" t="s">
        <v>40</v>
      </c>
      <c r="E130" s="4">
        <v>25</v>
      </c>
      <c r="F130" s="6">
        <v>0</v>
      </c>
      <c r="G130" s="6">
        <f>E130*F130</f>
        <v>0</v>
      </c>
      <c r="H130" s="4">
        <v>0.5</v>
      </c>
    </row>
    <row r="131" spans="1:8">
      <c r="C131" s="1" t="s">
        <v>36</v>
      </c>
    </row>
    <row r="132" spans="1:8">
      <c r="A132" s="1">
        <v>47</v>
      </c>
      <c r="B132" s="25" t="s">
        <v>169</v>
      </c>
      <c r="C132" s="1" t="s">
        <v>170</v>
      </c>
      <c r="D132" s="1" t="s">
        <v>40</v>
      </c>
      <c r="E132" s="4">
        <v>23.36</v>
      </c>
      <c r="F132" s="6">
        <v>0</v>
      </c>
      <c r="G132" s="6">
        <f>E132*F132</f>
        <v>0</v>
      </c>
      <c r="H132" s="4">
        <v>2.102E-2</v>
      </c>
    </row>
    <row r="133" spans="1:8">
      <c r="C133" s="1" t="s">
        <v>171</v>
      </c>
    </row>
    <row r="134" spans="1:8">
      <c r="A134" s="1">
        <v>48</v>
      </c>
      <c r="B134" s="25" t="s">
        <v>172</v>
      </c>
      <c r="C134" s="1" t="s">
        <v>173</v>
      </c>
      <c r="D134" s="1" t="s">
        <v>96</v>
      </c>
      <c r="E134" s="4">
        <v>0.78700000000000003</v>
      </c>
      <c r="F134" s="6">
        <v>0</v>
      </c>
      <c r="G134" s="6">
        <f>E134*F134</f>
        <v>0</v>
      </c>
    </row>
    <row r="135" spans="1:8">
      <c r="C135" s="1" t="s">
        <v>36</v>
      </c>
    </row>
    <row r="136" spans="1:8">
      <c r="A136" s="39" t="s">
        <v>56</v>
      </c>
      <c r="B136" s="40"/>
      <c r="C136" s="40"/>
      <c r="D136" s="40"/>
      <c r="E136" s="41"/>
      <c r="F136" s="42"/>
      <c r="G136" s="43">
        <f>SUM(G122:G135)</f>
        <v>0</v>
      </c>
      <c r="H136" s="44">
        <f>SUM(H122:H135)</f>
        <v>0.78722000000000003</v>
      </c>
    </row>
    <row r="137" spans="1:8">
      <c r="B137" s="36" t="s">
        <v>36</v>
      </c>
    </row>
    <row r="138" spans="1:8">
      <c r="A138" s="36">
        <v>776</v>
      </c>
      <c r="B138" s="36" t="s">
        <v>174</v>
      </c>
    </row>
    <row r="140" spans="1:8">
      <c r="A140" s="1">
        <v>49</v>
      </c>
      <c r="B140" s="25" t="s">
        <v>175</v>
      </c>
      <c r="C140" s="1" t="s">
        <v>176</v>
      </c>
      <c r="D140" s="1" t="s">
        <v>40</v>
      </c>
      <c r="E140" s="4">
        <v>38.159999999999997</v>
      </c>
      <c r="F140" s="6">
        <v>0</v>
      </c>
      <c r="G140" s="6">
        <f>E140*F140</f>
        <v>0</v>
      </c>
      <c r="H140" s="4">
        <v>1.4120000000000001E-2</v>
      </c>
    </row>
    <row r="141" spans="1:8">
      <c r="C141" s="1" t="s">
        <v>177</v>
      </c>
    </row>
    <row r="142" spans="1:8">
      <c r="A142" s="1">
        <v>50</v>
      </c>
      <c r="B142" s="25" t="s">
        <v>178</v>
      </c>
      <c r="C142" s="1" t="s">
        <v>179</v>
      </c>
      <c r="D142" s="1" t="s">
        <v>40</v>
      </c>
      <c r="E142" s="4">
        <v>40</v>
      </c>
      <c r="F142" s="6">
        <v>0</v>
      </c>
      <c r="G142" s="6">
        <f>E142*F142</f>
        <v>0</v>
      </c>
      <c r="H142" s="4">
        <v>0.10440000000000001</v>
      </c>
    </row>
    <row r="143" spans="1:8">
      <c r="C143" s="1" t="s">
        <v>36</v>
      </c>
    </row>
    <row r="144" spans="1:8">
      <c r="A144" s="1">
        <v>51</v>
      </c>
      <c r="B144" s="25" t="s">
        <v>180</v>
      </c>
      <c r="C144" s="1" t="s">
        <v>181</v>
      </c>
      <c r="D144" s="1" t="s">
        <v>138</v>
      </c>
      <c r="E144" s="4">
        <v>42</v>
      </c>
      <c r="F144" s="6">
        <v>0</v>
      </c>
      <c r="G144" s="6">
        <f>E144*F144</f>
        <v>0</v>
      </c>
      <c r="H144" s="4">
        <v>1.2600000000000001E-3</v>
      </c>
    </row>
    <row r="145" spans="1:8">
      <c r="C145" s="1" t="s">
        <v>36</v>
      </c>
    </row>
    <row r="146" spans="1:8">
      <c r="A146" s="1">
        <v>52</v>
      </c>
      <c r="B146" s="25" t="s">
        <v>182</v>
      </c>
      <c r="C146" s="1" t="s">
        <v>183</v>
      </c>
      <c r="D146" s="1" t="s">
        <v>138</v>
      </c>
      <c r="E146" s="4">
        <v>44</v>
      </c>
      <c r="F146" s="6">
        <v>0</v>
      </c>
      <c r="G146" s="6">
        <f>E146*F146</f>
        <v>0</v>
      </c>
      <c r="H146" s="4">
        <v>1.32E-2</v>
      </c>
    </row>
    <row r="147" spans="1:8">
      <c r="C147" s="1" t="s">
        <v>36</v>
      </c>
    </row>
    <row r="148" spans="1:8">
      <c r="A148" s="1">
        <v>53</v>
      </c>
      <c r="B148" s="25" t="s">
        <v>184</v>
      </c>
      <c r="C148" s="1" t="s">
        <v>185</v>
      </c>
      <c r="D148" s="1" t="s">
        <v>40</v>
      </c>
      <c r="E148" s="4">
        <v>38.159999999999997</v>
      </c>
      <c r="F148" s="6">
        <v>0</v>
      </c>
      <c r="G148" s="6">
        <f>E148*F148</f>
        <v>0</v>
      </c>
      <c r="H148" s="4">
        <v>1.5299999999999999E-3</v>
      </c>
    </row>
    <row r="149" spans="1:8">
      <c r="C149" s="1" t="s">
        <v>186</v>
      </c>
    </row>
    <row r="150" spans="1:8">
      <c r="A150" s="1">
        <v>54</v>
      </c>
      <c r="B150" s="25" t="s">
        <v>187</v>
      </c>
      <c r="C150" s="1" t="s">
        <v>188</v>
      </c>
      <c r="D150" s="1" t="s">
        <v>138</v>
      </c>
      <c r="E150" s="4">
        <v>33</v>
      </c>
      <c r="F150" s="6">
        <v>0</v>
      </c>
      <c r="G150" s="6">
        <f>E150*F150</f>
        <v>0</v>
      </c>
      <c r="H150" s="4">
        <v>9.8999999999999999E-4</v>
      </c>
    </row>
    <row r="151" spans="1:8">
      <c r="C151" s="1" t="s">
        <v>36</v>
      </c>
    </row>
    <row r="152" spans="1:8">
      <c r="A152" s="1">
        <v>55</v>
      </c>
      <c r="B152" s="25" t="s">
        <v>189</v>
      </c>
      <c r="C152" s="1" t="s">
        <v>190</v>
      </c>
      <c r="D152" s="1" t="s">
        <v>96</v>
      </c>
      <c r="E152" s="4">
        <v>0.13500000000000001</v>
      </c>
      <c r="F152" s="6">
        <v>0</v>
      </c>
      <c r="G152" s="6">
        <f>E152*F152</f>
        <v>0</v>
      </c>
    </row>
    <row r="153" spans="1:8">
      <c r="C153" s="1" t="s">
        <v>36</v>
      </c>
    </row>
    <row r="154" spans="1:8">
      <c r="A154" s="39" t="s">
        <v>56</v>
      </c>
      <c r="B154" s="40"/>
      <c r="C154" s="40"/>
      <c r="D154" s="40"/>
      <c r="E154" s="41"/>
      <c r="F154" s="42"/>
      <c r="G154" s="43">
        <f>SUM(G140:G153)</f>
        <v>0</v>
      </c>
      <c r="H154" s="44">
        <f>SUM(H140:H153)</f>
        <v>0.13550000000000001</v>
      </c>
    </row>
    <row r="155" spans="1:8">
      <c r="B155" s="36" t="s">
        <v>36</v>
      </c>
    </row>
    <row r="156" spans="1:8">
      <c r="A156" s="36">
        <v>777</v>
      </c>
      <c r="B156" s="36" t="s">
        <v>191</v>
      </c>
    </row>
    <row r="158" spans="1:8">
      <c r="A158" s="1">
        <v>56</v>
      </c>
      <c r="B158" s="25" t="s">
        <v>192</v>
      </c>
      <c r="C158" s="1" t="s">
        <v>193</v>
      </c>
      <c r="D158" s="1" t="s">
        <v>40</v>
      </c>
      <c r="E158" s="4">
        <v>23.36</v>
      </c>
      <c r="F158" s="6">
        <v>0</v>
      </c>
      <c r="G158" s="6">
        <f>E158*F158</f>
        <v>0</v>
      </c>
      <c r="H158" s="4">
        <v>0.17519999999999999</v>
      </c>
    </row>
    <row r="159" spans="1:8">
      <c r="C159" s="1" t="s">
        <v>194</v>
      </c>
    </row>
    <row r="160" spans="1:8">
      <c r="A160" s="1">
        <v>57</v>
      </c>
      <c r="B160" s="25" t="s">
        <v>195</v>
      </c>
      <c r="C160" s="1" t="s">
        <v>196</v>
      </c>
      <c r="D160" s="1" t="s">
        <v>96</v>
      </c>
      <c r="E160" s="4">
        <v>0.17499999999999999</v>
      </c>
      <c r="F160" s="6">
        <v>0</v>
      </c>
      <c r="G160" s="6">
        <f>E160*F160</f>
        <v>0</v>
      </c>
    </row>
    <row r="161" spans="1:8">
      <c r="C161" s="1" t="s">
        <v>36</v>
      </c>
    </row>
    <row r="162" spans="1:8">
      <c r="A162" s="39" t="s">
        <v>56</v>
      </c>
      <c r="B162" s="40"/>
      <c r="C162" s="40"/>
      <c r="D162" s="40"/>
      <c r="E162" s="41"/>
      <c r="F162" s="42"/>
      <c r="G162" s="43">
        <f>SUM(G158:G161)</f>
        <v>0</v>
      </c>
      <c r="H162" s="44">
        <f>SUM(H158:H161)</f>
        <v>0.17519999999999999</v>
      </c>
    </row>
    <row r="163" spans="1:8">
      <c r="B163" s="36" t="s">
        <v>36</v>
      </c>
    </row>
    <row r="164" spans="1:8">
      <c r="A164" s="36">
        <v>781</v>
      </c>
      <c r="B164" s="36" t="s">
        <v>197</v>
      </c>
    </row>
    <row r="166" spans="1:8">
      <c r="A166" s="1">
        <v>58</v>
      </c>
      <c r="B166" s="25" t="s">
        <v>198</v>
      </c>
      <c r="C166" s="1" t="s">
        <v>199</v>
      </c>
      <c r="D166" s="1" t="s">
        <v>40</v>
      </c>
      <c r="E166" s="4">
        <v>17</v>
      </c>
      <c r="F166" s="6">
        <v>0</v>
      </c>
      <c r="G166" s="6">
        <f>E166*F166</f>
        <v>0</v>
      </c>
      <c r="H166" s="4">
        <v>4.335E-2</v>
      </c>
    </row>
    <row r="167" spans="1:8">
      <c r="C167" s="1" t="s">
        <v>200</v>
      </c>
    </row>
    <row r="168" spans="1:8">
      <c r="A168" s="1">
        <v>59</v>
      </c>
      <c r="B168" s="25" t="s">
        <v>165</v>
      </c>
      <c r="C168" s="1" t="s">
        <v>166</v>
      </c>
      <c r="D168" s="1" t="s">
        <v>40</v>
      </c>
      <c r="E168" s="4">
        <v>17</v>
      </c>
      <c r="F168" s="6">
        <v>0</v>
      </c>
      <c r="G168" s="6">
        <f>E168*F168</f>
        <v>0</v>
      </c>
    </row>
    <row r="169" spans="1:8">
      <c r="C169" s="1" t="s">
        <v>36</v>
      </c>
    </row>
    <row r="170" spans="1:8">
      <c r="A170" s="1">
        <v>60</v>
      </c>
      <c r="B170" s="25" t="s">
        <v>201</v>
      </c>
      <c r="C170" s="1" t="s">
        <v>170</v>
      </c>
      <c r="D170" s="1" t="s">
        <v>40</v>
      </c>
      <c r="E170" s="4">
        <v>17</v>
      </c>
      <c r="F170" s="6">
        <v>0</v>
      </c>
      <c r="G170" s="6">
        <f>E170*F170</f>
        <v>0</v>
      </c>
      <c r="H170" s="4">
        <v>4.5900000000000003E-2</v>
      </c>
    </row>
    <row r="171" spans="1:8">
      <c r="C171" s="1" t="s">
        <v>202</v>
      </c>
    </row>
    <row r="172" spans="1:8">
      <c r="A172" s="1">
        <v>61</v>
      </c>
      <c r="B172" s="25" t="s">
        <v>203</v>
      </c>
      <c r="C172" s="1" t="s">
        <v>204</v>
      </c>
      <c r="D172" s="1" t="s">
        <v>40</v>
      </c>
      <c r="E172" s="4">
        <v>18</v>
      </c>
      <c r="F172" s="6">
        <v>0</v>
      </c>
      <c r="G172" s="6">
        <f>E172*F172</f>
        <v>0</v>
      </c>
      <c r="H172" s="4">
        <v>0.378</v>
      </c>
    </row>
    <row r="173" spans="1:8">
      <c r="C173" s="1" t="s">
        <v>36</v>
      </c>
    </row>
    <row r="174" spans="1:8">
      <c r="A174" s="1">
        <v>62</v>
      </c>
      <c r="B174" s="25" t="s">
        <v>201</v>
      </c>
      <c r="C174" s="1" t="s">
        <v>205</v>
      </c>
      <c r="D174" s="1" t="s">
        <v>138</v>
      </c>
      <c r="E174" s="4">
        <v>15</v>
      </c>
      <c r="F174" s="6">
        <v>0</v>
      </c>
      <c r="G174" s="6">
        <f>E174*F174</f>
        <v>0</v>
      </c>
      <c r="H174" s="4">
        <v>4.0500000000000001E-2</v>
      </c>
    </row>
    <row r="175" spans="1:8">
      <c r="C175" s="1" t="s">
        <v>206</v>
      </c>
    </row>
    <row r="176" spans="1:8">
      <c r="A176" s="1">
        <v>63</v>
      </c>
      <c r="B176" s="25" t="s">
        <v>207</v>
      </c>
      <c r="C176" s="1" t="s">
        <v>208</v>
      </c>
      <c r="D176" s="1" t="s">
        <v>138</v>
      </c>
      <c r="E176" s="4">
        <v>17.5</v>
      </c>
      <c r="F176" s="6">
        <v>0</v>
      </c>
      <c r="G176" s="6">
        <f>E176*F176</f>
        <v>0</v>
      </c>
      <c r="H176" s="4">
        <v>8.7500000000000008E-3</v>
      </c>
    </row>
    <row r="177" spans="1:8">
      <c r="C177" s="1" t="s">
        <v>36</v>
      </c>
    </row>
    <row r="178" spans="1:8">
      <c r="A178" s="1">
        <v>64</v>
      </c>
      <c r="B178" s="25" t="s">
        <v>209</v>
      </c>
      <c r="C178" s="1" t="s">
        <v>210</v>
      </c>
      <c r="D178" s="1" t="s">
        <v>96</v>
      </c>
      <c r="E178" s="4">
        <v>0.51700000000000002</v>
      </c>
      <c r="F178" s="6">
        <v>0</v>
      </c>
      <c r="G178" s="6">
        <f>E178*F178</f>
        <v>0</v>
      </c>
    </row>
    <row r="179" spans="1:8">
      <c r="C179" s="1" t="s">
        <v>36</v>
      </c>
    </row>
    <row r="180" spans="1:8">
      <c r="A180" s="39" t="s">
        <v>56</v>
      </c>
      <c r="B180" s="40"/>
      <c r="C180" s="40"/>
      <c r="D180" s="40"/>
      <c r="E180" s="41"/>
      <c r="F180" s="42"/>
      <c r="G180" s="43">
        <f>SUM(G166:G179)</f>
        <v>0</v>
      </c>
      <c r="H180" s="44">
        <f>SUM(H166:H179)</f>
        <v>0.51650000000000007</v>
      </c>
    </row>
    <row r="181" spans="1:8">
      <c r="B181" s="36" t="s">
        <v>36</v>
      </c>
    </row>
    <row r="182" spans="1:8">
      <c r="A182" s="36">
        <v>783</v>
      </c>
      <c r="B182" s="36" t="s">
        <v>211</v>
      </c>
    </row>
    <row r="184" spans="1:8">
      <c r="A184" s="1">
        <v>65</v>
      </c>
      <c r="B184" s="25" t="s">
        <v>212</v>
      </c>
      <c r="C184" s="1" t="s">
        <v>213</v>
      </c>
      <c r="D184" s="1" t="s">
        <v>40</v>
      </c>
      <c r="E184" s="4">
        <v>97.67</v>
      </c>
      <c r="F184" s="6">
        <v>0</v>
      </c>
      <c r="G184" s="6">
        <f>E184*F184</f>
        <v>0</v>
      </c>
    </row>
    <row r="185" spans="1:8">
      <c r="C185" s="1" t="s">
        <v>214</v>
      </c>
    </row>
    <row r="186" spans="1:8">
      <c r="A186" s="1">
        <v>66</v>
      </c>
      <c r="B186" s="25" t="s">
        <v>215</v>
      </c>
      <c r="C186" s="1" t="s">
        <v>216</v>
      </c>
      <c r="D186" s="1" t="s">
        <v>40</v>
      </c>
      <c r="E186" s="4">
        <v>97.67</v>
      </c>
      <c r="F186" s="6">
        <v>0</v>
      </c>
      <c r="G186" s="6">
        <f>E186*F186</f>
        <v>0</v>
      </c>
      <c r="H186" s="4">
        <v>3.3210000000000003E-2</v>
      </c>
    </row>
    <row r="187" spans="1:8">
      <c r="C187" s="1" t="s">
        <v>217</v>
      </c>
    </row>
    <row r="188" spans="1:8">
      <c r="A188" s="1">
        <v>67</v>
      </c>
      <c r="B188" s="25" t="s">
        <v>218</v>
      </c>
      <c r="C188" s="1" t="s">
        <v>219</v>
      </c>
      <c r="D188" s="1" t="s">
        <v>40</v>
      </c>
      <c r="E188" s="4">
        <v>21.28</v>
      </c>
      <c r="F188" s="6">
        <v>0</v>
      </c>
      <c r="G188" s="6">
        <f>E188*F188</f>
        <v>0</v>
      </c>
      <c r="H188" s="4">
        <v>2.1299999999999999E-3</v>
      </c>
    </row>
    <row r="189" spans="1:8">
      <c r="C189" s="1" t="s">
        <v>220</v>
      </c>
    </row>
    <row r="190" spans="1:8">
      <c r="A190" s="1">
        <v>68</v>
      </c>
      <c r="B190" s="25" t="s">
        <v>221</v>
      </c>
      <c r="C190" s="1" t="s">
        <v>222</v>
      </c>
      <c r="D190" s="1" t="s">
        <v>40</v>
      </c>
      <c r="E190" s="4">
        <v>21.28</v>
      </c>
      <c r="F190" s="6">
        <v>0</v>
      </c>
      <c r="G190" s="6">
        <f>E190*F190</f>
        <v>0</v>
      </c>
      <c r="H190" s="4">
        <v>7.2399999999999999E-3</v>
      </c>
    </row>
    <row r="191" spans="1:8">
      <c r="C191" s="1" t="s">
        <v>223</v>
      </c>
    </row>
    <row r="192" spans="1:8">
      <c r="A192" s="39" t="s">
        <v>56</v>
      </c>
      <c r="B192" s="40"/>
      <c r="C192" s="40"/>
      <c r="D192" s="40"/>
      <c r="E192" s="41"/>
      <c r="F192" s="42"/>
      <c r="G192" s="43">
        <f>SUM(G184:G191)</f>
        <v>0</v>
      </c>
      <c r="H192" s="44">
        <f>SUM(H184:H191)</f>
        <v>4.2580000000000007E-2</v>
      </c>
    </row>
    <row r="193" spans="1:8">
      <c r="B193" s="36" t="s">
        <v>36</v>
      </c>
    </row>
    <row r="194" spans="1:8">
      <c r="A194" s="36">
        <v>784</v>
      </c>
      <c r="B194" s="36" t="s">
        <v>224</v>
      </c>
    </row>
    <row r="196" spans="1:8">
      <c r="A196" s="1">
        <v>69</v>
      </c>
      <c r="B196" s="25" t="s">
        <v>225</v>
      </c>
      <c r="C196" s="1" t="s">
        <v>226</v>
      </c>
      <c r="D196" s="1" t="s">
        <v>40</v>
      </c>
      <c r="E196" s="4">
        <v>575.77</v>
      </c>
      <c r="F196" s="6">
        <v>0</v>
      </c>
      <c r="G196" s="6">
        <f>E196*F196</f>
        <v>0</v>
      </c>
    </row>
    <row r="197" spans="1:8">
      <c r="C197" s="1" t="s">
        <v>227</v>
      </c>
    </row>
    <row r="198" spans="1:8">
      <c r="A198" s="1">
        <v>70</v>
      </c>
      <c r="B198" s="25" t="s">
        <v>228</v>
      </c>
      <c r="C198" s="1" t="s">
        <v>229</v>
      </c>
      <c r="D198" s="1" t="s">
        <v>40</v>
      </c>
      <c r="E198" s="4">
        <v>645.57000000000005</v>
      </c>
      <c r="F198" s="6">
        <v>0</v>
      </c>
      <c r="G198" s="6">
        <f>E198*F198</f>
        <v>0</v>
      </c>
      <c r="H198" s="4">
        <v>0.20658000000000001</v>
      </c>
    </row>
    <row r="199" spans="1:8">
      <c r="C199" s="1" t="s">
        <v>230</v>
      </c>
    </row>
    <row r="200" spans="1:8">
      <c r="A200" s="1">
        <v>71</v>
      </c>
      <c r="B200" s="25" t="s">
        <v>231</v>
      </c>
      <c r="C200" s="1" t="s">
        <v>229</v>
      </c>
      <c r="D200" s="1" t="s">
        <v>40</v>
      </c>
      <c r="E200" s="4">
        <v>390.83</v>
      </c>
      <c r="F200" s="6">
        <v>0</v>
      </c>
      <c r="G200" s="6">
        <f>E200*F200</f>
        <v>0</v>
      </c>
      <c r="H200" s="4">
        <v>0.18368999999999999</v>
      </c>
    </row>
    <row r="201" spans="1:8">
      <c r="C201" s="1" t="s">
        <v>232</v>
      </c>
    </row>
    <row r="202" spans="1:8">
      <c r="A202" s="39" t="s">
        <v>56</v>
      </c>
      <c r="B202" s="40"/>
      <c r="C202" s="40"/>
      <c r="D202" s="40"/>
      <c r="E202" s="41"/>
      <c r="F202" s="42"/>
      <c r="G202" s="43">
        <f>SUM(G196:G201)</f>
        <v>0</v>
      </c>
      <c r="H202" s="44">
        <f>SUM(H196:H201)</f>
        <v>0.39027000000000001</v>
      </c>
    </row>
    <row r="203" spans="1:8">
      <c r="B203" s="36" t="s">
        <v>36</v>
      </c>
    </row>
    <row r="204" spans="1:8">
      <c r="A204" s="36">
        <v>998</v>
      </c>
      <c r="B204" s="36" t="s">
        <v>233</v>
      </c>
    </row>
    <row r="206" spans="1:8">
      <c r="A206" s="1">
        <v>72</v>
      </c>
      <c r="B206" s="25" t="s">
        <v>234</v>
      </c>
      <c r="C206" s="1" t="s">
        <v>248</v>
      </c>
      <c r="D206" s="1" t="s">
        <v>249</v>
      </c>
      <c r="E206" s="4">
        <v>1</v>
      </c>
      <c r="F206" s="6">
        <v>0</v>
      </c>
      <c r="G206" s="6">
        <f>E206*F206</f>
        <v>0</v>
      </c>
    </row>
    <row r="208" spans="1:8">
      <c r="A208" s="39" t="s">
        <v>56</v>
      </c>
      <c r="B208" s="40"/>
      <c r="C208" s="40"/>
      <c r="D208" s="40"/>
      <c r="E208" s="41"/>
      <c r="F208" s="42"/>
      <c r="G208" s="43">
        <f>SUM(G206:G207)</f>
        <v>0</v>
      </c>
      <c r="H208" s="44">
        <f>SUM(H206:H207)</f>
        <v>0</v>
      </c>
    </row>
    <row r="210" spans="1:8">
      <c r="A210" s="39" t="s">
        <v>235</v>
      </c>
      <c r="B210" s="52"/>
      <c r="C210" s="52"/>
      <c r="D210" s="52"/>
      <c r="E210" s="53" t="s">
        <v>237</v>
      </c>
      <c r="F210" s="53" t="s">
        <v>236</v>
      </c>
      <c r="G210" s="53" t="s">
        <v>238</v>
      </c>
      <c r="H210" s="54" t="s">
        <v>17</v>
      </c>
    </row>
    <row r="211" spans="1:8">
      <c r="A211" s="37"/>
      <c r="B211" s="45" t="s">
        <v>33</v>
      </c>
      <c r="C211" s="45"/>
      <c r="D211" s="45"/>
      <c r="E211" s="55">
        <f>G211-F211</f>
        <v>0</v>
      </c>
      <c r="F211" s="55">
        <v>0</v>
      </c>
      <c r="G211" s="55">
        <f>SUMIF(A:A,"Oddíl celkem",G:G)</f>
        <v>0</v>
      </c>
      <c r="H211" s="56"/>
    </row>
    <row r="212" spans="1:8">
      <c r="A212" s="46"/>
      <c r="B212" s="47" t="s">
        <v>239</v>
      </c>
      <c r="C212" s="47"/>
      <c r="D212" s="47"/>
      <c r="E212" s="57">
        <f>E211*0.21</f>
        <v>0</v>
      </c>
      <c r="F212" s="57">
        <f>F211*0.15</f>
        <v>0</v>
      </c>
      <c r="G212" s="57">
        <f>E212+F212</f>
        <v>0</v>
      </c>
      <c r="H212" s="58"/>
    </row>
    <row r="213" spans="1:8">
      <c r="A213" s="37"/>
      <c r="B213" s="45"/>
      <c r="C213" s="45"/>
      <c r="D213" s="45"/>
      <c r="E213" s="38"/>
      <c r="F213" s="38"/>
      <c r="G213" s="38"/>
      <c r="H213" s="50"/>
    </row>
    <row r="214" spans="1:8">
      <c r="A214" s="37"/>
      <c r="B214" s="45" t="s">
        <v>240</v>
      </c>
      <c r="C214" s="45"/>
      <c r="D214" s="45"/>
      <c r="E214" s="38">
        <f>E212+E211</f>
        <v>0</v>
      </c>
      <c r="F214" s="38">
        <f>F212+F211</f>
        <v>0</v>
      </c>
      <c r="G214" s="38">
        <f>G212+G211</f>
        <v>0</v>
      </c>
      <c r="H214" s="50">
        <f>SUMIF(A:A,"Oddíl celkem",H:H)</f>
        <v>29.989020000000004</v>
      </c>
    </row>
    <row r="215" spans="1:8">
      <c r="A215" s="46"/>
      <c r="B215" s="47"/>
      <c r="C215" s="47"/>
      <c r="D215" s="47"/>
      <c r="E215" s="48"/>
      <c r="F215" s="49"/>
      <c r="G215" s="49"/>
      <c r="H215" s="51"/>
    </row>
  </sheetData>
  <sheetCalcPr fullCalcOnLoad="1"/>
  <phoneticPr fontId="0" type="noConversion"/>
  <pageMargins left="0.74803149606299213" right="0.74803149606299213" top="0.98425196850393704" bottom="0.59055118110236227" header="0.59055118110236227" footer="0"/>
  <pageSetup paperSize="9" orientation="portrait" horizontalDpi="120" verticalDpi="72" r:id="rId1"/>
  <headerFooter alignWithMargins="0">
    <oddHeader>&amp;LIng. V. Braum&amp;CVÝKAZ VÝMĚR&amp;R&amp;8Datum  :     15.09.2020 &amp;10
    &amp;8                      Strana  :                    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G138"/>
  <sheetViews>
    <sheetView workbookViewId="0">
      <selection activeCell="B5" sqref="B5"/>
    </sheetView>
  </sheetViews>
  <sheetFormatPr defaultRowHeight="12.75"/>
  <cols>
    <col min="1" max="1" width="11.140625" customWidth="1"/>
    <col min="2" max="2" width="44" customWidth="1"/>
    <col min="3" max="3" width="16.140625" style="32" customWidth="1"/>
    <col min="4" max="4" width="11.85546875" style="18" customWidth="1"/>
  </cols>
  <sheetData>
    <row r="1" spans="1:7">
      <c r="A1" s="25" t="s">
        <v>245</v>
      </c>
      <c r="C1" s="29"/>
      <c r="D1" s="33">
        <v>44089</v>
      </c>
      <c r="E1" s="1"/>
      <c r="F1" s="1"/>
      <c r="G1" s="1"/>
    </row>
    <row r="2" spans="1:7">
      <c r="A2" s="1"/>
      <c r="B2" s="14" t="s">
        <v>10</v>
      </c>
      <c r="C2" s="30"/>
      <c r="D2" s="4"/>
      <c r="E2" s="1"/>
      <c r="F2" s="1"/>
      <c r="G2" s="1"/>
    </row>
    <row r="3" spans="1:7">
      <c r="A3" s="1"/>
      <c r="B3" s="14" t="s">
        <v>11</v>
      </c>
      <c r="C3" s="30"/>
      <c r="D3" s="4"/>
      <c r="E3" s="1"/>
      <c r="F3" s="1"/>
      <c r="G3" s="1"/>
    </row>
    <row r="4" spans="1:7">
      <c r="A4" s="1" t="s">
        <v>12</v>
      </c>
      <c r="B4" s="25" t="str">
        <f>'Položkový rozpočet'!$C$1</f>
        <v xml:space="preserve">2644 - Horní Police                            </v>
      </c>
      <c r="C4" s="30"/>
      <c r="D4" s="4"/>
      <c r="E4" s="1"/>
      <c r="F4" s="1"/>
      <c r="G4" s="1"/>
    </row>
    <row r="5" spans="1:7">
      <c r="A5" s="1" t="s">
        <v>13</v>
      </c>
      <c r="B5" s="25" t="str">
        <f>'Položkový rozpočet'!$C$2</f>
        <v xml:space="preserve">26440002 - Stavební úpravy sálu                    </v>
      </c>
      <c r="C5" s="30"/>
      <c r="D5" s="4"/>
      <c r="E5" s="1"/>
      <c r="F5" s="1"/>
      <c r="G5" s="1"/>
    </row>
    <row r="6" spans="1:7">
      <c r="A6" s="1"/>
      <c r="B6" s="1"/>
      <c r="C6" s="30"/>
      <c r="D6" s="4"/>
      <c r="E6" s="1"/>
      <c r="F6" s="1"/>
      <c r="G6" s="1"/>
    </row>
    <row r="7" spans="1:7">
      <c r="A7" s="15" t="s">
        <v>14</v>
      </c>
      <c r="B7" s="16" t="s">
        <v>15</v>
      </c>
      <c r="C7" s="31" t="s">
        <v>16</v>
      </c>
      <c r="D7" s="17" t="s">
        <v>17</v>
      </c>
      <c r="E7" s="1"/>
      <c r="F7" s="1"/>
      <c r="G7" s="1"/>
    </row>
    <row r="8" spans="1:7">
      <c r="B8" s="1"/>
      <c r="C8" s="30"/>
      <c r="D8" s="4"/>
      <c r="E8" s="1"/>
      <c r="F8" s="1"/>
      <c r="G8" s="1"/>
    </row>
    <row r="9" spans="1:7">
      <c r="A9" s="19">
        <f>'Položkový rozpočet'!A6</f>
        <v>61</v>
      </c>
      <c r="B9" s="1" t="str">
        <f>'Položkový rozpočet'!B6</f>
        <v xml:space="preserve">UPRAVY POVRCHU VNITRNI                  </v>
      </c>
      <c r="C9" s="30">
        <f>'Položkový rozpočet'!G20</f>
        <v>0</v>
      </c>
      <c r="D9" s="4">
        <f>'Položkový rozpočet'!H20</f>
        <v>16.872309999999999</v>
      </c>
      <c r="E9" s="1"/>
      <c r="F9" s="1"/>
      <c r="G9" s="1"/>
    </row>
    <row r="10" spans="1:7" s="1" customFormat="1" ht="11.25">
      <c r="A10" s="1">
        <f>'Položkový rozpočet'!A22</f>
        <v>94</v>
      </c>
      <c r="B10" s="1" t="str">
        <f>'Položkový rozpočet'!B22</f>
        <v xml:space="preserve">LESENI                                  </v>
      </c>
      <c r="C10" s="30">
        <f>'Položkový rozpočet'!G28</f>
        <v>0</v>
      </c>
      <c r="D10" s="4">
        <f>'Položkový rozpočet'!H28</f>
        <v>1.53051</v>
      </c>
    </row>
    <row r="11" spans="1:7" s="1" customFormat="1" ht="11.25">
      <c r="A11" s="1">
        <f>'Položkový rozpočet'!A30</f>
        <v>95</v>
      </c>
      <c r="B11" s="1" t="str">
        <f>'Položkový rozpočet'!B30</f>
        <v xml:space="preserve">DOKONCUJICI KONSTRUKCE A PRACE          </v>
      </c>
      <c r="C11" s="30">
        <f>'Položkový rozpočet'!G34</f>
        <v>0</v>
      </c>
      <c r="D11" s="4">
        <f>'Položkový rozpočet'!H34</f>
        <v>2.1499999999999998E-2</v>
      </c>
    </row>
    <row r="12" spans="1:7" s="1" customFormat="1" ht="11.25">
      <c r="A12" s="1">
        <f>'Položkový rozpočet'!A36</f>
        <v>96</v>
      </c>
      <c r="B12" s="1" t="str">
        <f>'Položkový rozpočet'!B36</f>
        <v xml:space="preserve">BOURANI                                 </v>
      </c>
      <c r="C12" s="30">
        <f>'Položkový rozpočet'!G70</f>
        <v>0</v>
      </c>
      <c r="D12" s="4">
        <f>'Položkový rozpočet'!H70</f>
        <v>3.5360000000000003E-2</v>
      </c>
    </row>
    <row r="13" spans="1:7" s="1" customFormat="1" ht="11.25">
      <c r="A13" s="1">
        <f>'Položkový rozpočet'!A72</f>
        <v>99</v>
      </c>
      <c r="B13" s="1" t="str">
        <f>'Položkový rozpočet'!B72</f>
        <v xml:space="preserve">PRESUN HMOT                             </v>
      </c>
      <c r="C13" s="30">
        <f>'Položkový rozpočet'!G76</f>
        <v>0</v>
      </c>
      <c r="D13" s="4">
        <f>'Položkový rozpočet'!H76</f>
        <v>0</v>
      </c>
    </row>
    <row r="14" spans="1:7" s="1" customFormat="1" ht="11.25">
      <c r="A14" s="1">
        <f>'Položkový rozpočet'!A78</f>
        <v>713</v>
      </c>
      <c r="B14" s="1" t="str">
        <f>'Položkový rozpočet'!B78</f>
        <v xml:space="preserve">IZOLACE TEPELNE                         </v>
      </c>
      <c r="C14" s="30">
        <f>'Položkový rozpočet'!G88</f>
        <v>0</v>
      </c>
      <c r="D14" s="4">
        <f>'Položkový rozpočet'!H88</f>
        <v>2.3023199999999999</v>
      </c>
    </row>
    <row r="15" spans="1:7" s="1" customFormat="1" ht="11.25">
      <c r="A15" s="1">
        <f>'Položkový rozpočet'!A90</f>
        <v>762</v>
      </c>
      <c r="B15" s="1" t="str">
        <f>'Položkový rozpočet'!B90</f>
        <v xml:space="preserve">KONSTRUKCE TESARSKE                     </v>
      </c>
      <c r="C15" s="30">
        <f>'Položkový rozpočet'!G108</f>
        <v>0</v>
      </c>
      <c r="D15" s="4">
        <f>'Položkový rozpočet'!H108</f>
        <v>1.2178000000000002</v>
      </c>
    </row>
    <row r="16" spans="1:7" s="1" customFormat="1" ht="11.25">
      <c r="A16" s="1">
        <f>'Položkový rozpočet'!A110</f>
        <v>763</v>
      </c>
      <c r="B16" s="1" t="str">
        <f>'Položkový rozpočet'!B110</f>
        <v xml:space="preserve">DREVOSTAVBY                             </v>
      </c>
      <c r="C16" s="30">
        <f>'Položkový rozpočet'!G118</f>
        <v>0</v>
      </c>
      <c r="D16" s="4">
        <f>'Položkový rozpočet'!H118</f>
        <v>5.9619499999999999</v>
      </c>
    </row>
    <row r="17" spans="1:4" s="1" customFormat="1" ht="11.25">
      <c r="A17" s="1">
        <f>'Položkový rozpočet'!A120</f>
        <v>771</v>
      </c>
      <c r="B17" s="1" t="str">
        <f>'Položkový rozpočet'!B120</f>
        <v xml:space="preserve">PODLAHY Z DLAZDIC                       </v>
      </c>
      <c r="C17" s="30">
        <f>'Položkový rozpočet'!G136</f>
        <v>0</v>
      </c>
      <c r="D17" s="4">
        <f>'Položkový rozpočet'!H136</f>
        <v>0.78722000000000003</v>
      </c>
    </row>
    <row r="18" spans="1:4" s="1" customFormat="1" ht="11.25">
      <c r="A18" s="1">
        <f>'Položkový rozpočet'!A138</f>
        <v>776</v>
      </c>
      <c r="B18" s="1" t="str">
        <f>'Položkový rozpočet'!B138</f>
        <v xml:space="preserve">PODLAHY POVLAKOVE                       </v>
      </c>
      <c r="C18" s="30">
        <f>'Položkový rozpočet'!G154</f>
        <v>0</v>
      </c>
      <c r="D18" s="4">
        <f>'Položkový rozpočet'!H154</f>
        <v>0.13550000000000001</v>
      </c>
    </row>
    <row r="19" spans="1:4" s="1" customFormat="1" ht="11.25">
      <c r="A19" s="1">
        <f>'Položkový rozpočet'!A156</f>
        <v>777</v>
      </c>
      <c r="B19" s="1" t="str">
        <f>'Položkový rozpočet'!B156</f>
        <v xml:space="preserve">PODLAHY ZE SYNTETICKYCH HMOT            </v>
      </c>
      <c r="C19" s="30">
        <f>'Položkový rozpočet'!G162</f>
        <v>0</v>
      </c>
      <c r="D19" s="4">
        <f>'Položkový rozpočet'!H162</f>
        <v>0.17519999999999999</v>
      </c>
    </row>
    <row r="20" spans="1:4" s="1" customFormat="1" ht="11.25">
      <c r="A20" s="1">
        <f>'Položkový rozpočet'!A164</f>
        <v>781</v>
      </c>
      <c r="B20" s="1" t="str">
        <f>'Položkový rozpočet'!B164</f>
        <v xml:space="preserve">OBKLADY KERAMICKE                       </v>
      </c>
      <c r="C20" s="30">
        <f>'Položkový rozpočet'!G180</f>
        <v>0</v>
      </c>
      <c r="D20" s="4">
        <f>'Položkový rozpočet'!H180</f>
        <v>0.51650000000000007</v>
      </c>
    </row>
    <row r="21" spans="1:4" s="1" customFormat="1" ht="11.25">
      <c r="A21" s="1">
        <f>'Položkový rozpočet'!A182</f>
        <v>783</v>
      </c>
      <c r="B21" s="1" t="str">
        <f>'Položkový rozpočet'!B182</f>
        <v xml:space="preserve">NATERY                                  </v>
      </c>
      <c r="C21" s="30">
        <f>'Položkový rozpočet'!G192</f>
        <v>0</v>
      </c>
      <c r="D21" s="4">
        <f>'Položkový rozpočet'!H192</f>
        <v>4.2580000000000007E-2</v>
      </c>
    </row>
    <row r="22" spans="1:4" s="1" customFormat="1" ht="11.25">
      <c r="A22" s="1">
        <f>'Položkový rozpočet'!A194</f>
        <v>784</v>
      </c>
      <c r="B22" s="1" t="str">
        <f>'Položkový rozpočet'!B194</f>
        <v xml:space="preserve">MALBY                                   </v>
      </c>
      <c r="C22" s="30">
        <f>'Položkový rozpočet'!G202</f>
        <v>0</v>
      </c>
      <c r="D22" s="4">
        <f>'Položkový rozpočet'!H202</f>
        <v>0.39027000000000001</v>
      </c>
    </row>
    <row r="23" spans="1:4" s="1" customFormat="1" ht="11.25">
      <c r="A23" s="1">
        <f>'Položkový rozpočet'!A204</f>
        <v>998</v>
      </c>
      <c r="B23" s="1" t="str">
        <f>'Položkový rozpočet'!B204</f>
        <v xml:space="preserve">DOPOCTY PRIRAZEK                        </v>
      </c>
      <c r="C23" s="30">
        <f>'Položkový rozpočet'!G208</f>
        <v>0</v>
      </c>
      <c r="D23" s="4">
        <f>'Položkový rozpočet'!H208</f>
        <v>0</v>
      </c>
    </row>
    <row r="24" spans="1:4" s="1" customFormat="1" ht="11.25">
      <c r="C24" s="30"/>
      <c r="D24" s="4"/>
    </row>
    <row r="25" spans="1:4" s="1" customFormat="1" ht="11.25">
      <c r="A25" s="39" t="s">
        <v>235</v>
      </c>
      <c r="B25" s="52"/>
      <c r="C25" s="60" t="s">
        <v>8</v>
      </c>
      <c r="D25" s="61" t="s">
        <v>17</v>
      </c>
    </row>
    <row r="26" spans="1:4" s="1" customFormat="1" ht="11.25">
      <c r="A26" s="37"/>
      <c r="B26" s="45" t="s">
        <v>33</v>
      </c>
      <c r="C26" s="62">
        <f>'Položkový rozpočet'!G211</f>
        <v>0</v>
      </c>
      <c r="D26" s="50"/>
    </row>
    <row r="27" spans="1:4" s="1" customFormat="1" ht="11.25">
      <c r="A27" s="37"/>
      <c r="B27" s="45" t="s">
        <v>242</v>
      </c>
      <c r="C27" s="62">
        <f>'Položkový rozpočet'!E212</f>
        <v>0</v>
      </c>
      <c r="D27" s="50"/>
    </row>
    <row r="28" spans="1:4" s="1" customFormat="1" ht="11.25">
      <c r="A28" s="46"/>
      <c r="B28" s="47" t="s">
        <v>241</v>
      </c>
      <c r="C28" s="63">
        <f>'Položkový rozpočet'!F212</f>
        <v>0</v>
      </c>
      <c r="D28" s="51"/>
    </row>
    <row r="29" spans="1:4" s="1" customFormat="1" ht="11.25">
      <c r="A29" s="46"/>
      <c r="B29" s="47" t="s">
        <v>240</v>
      </c>
      <c r="C29" s="59">
        <f>C28+C27+C26</f>
        <v>0</v>
      </c>
      <c r="D29" s="51">
        <f>'Položkový rozpočet'!H214</f>
        <v>29.989020000000004</v>
      </c>
    </row>
    <row r="30" spans="1:4" s="1" customFormat="1" ht="11.25">
      <c r="C30" s="30"/>
      <c r="D30" s="4"/>
    </row>
    <row r="31" spans="1:4" s="1" customFormat="1" ht="11.25">
      <c r="C31" s="30"/>
      <c r="D31" s="4"/>
    </row>
    <row r="32" spans="1:4" s="1" customFormat="1" ht="11.25">
      <c r="C32" s="30"/>
      <c r="D32" s="4"/>
    </row>
    <row r="33" spans="3:4" s="1" customFormat="1" ht="11.25">
      <c r="C33" s="30"/>
      <c r="D33" s="4"/>
    </row>
    <row r="34" spans="3:4" s="1" customFormat="1" ht="11.25">
      <c r="C34" s="30"/>
      <c r="D34" s="4"/>
    </row>
    <row r="35" spans="3:4" s="1" customFormat="1" ht="11.25">
      <c r="C35" s="30"/>
      <c r="D35" s="4"/>
    </row>
    <row r="36" spans="3:4" s="1" customFormat="1" ht="11.25">
      <c r="C36" s="30"/>
      <c r="D36" s="4"/>
    </row>
    <row r="37" spans="3:4" s="1" customFormat="1" ht="11.25">
      <c r="C37" s="30"/>
      <c r="D37" s="4"/>
    </row>
    <row r="38" spans="3:4" s="1" customFormat="1" ht="11.25">
      <c r="C38" s="30"/>
      <c r="D38" s="4"/>
    </row>
    <row r="39" spans="3:4" s="1" customFormat="1" ht="11.25">
      <c r="C39" s="30"/>
      <c r="D39" s="4"/>
    </row>
    <row r="40" spans="3:4" s="1" customFormat="1" ht="11.25">
      <c r="C40" s="30"/>
      <c r="D40" s="4"/>
    </row>
    <row r="41" spans="3:4" s="1" customFormat="1" ht="11.25">
      <c r="C41" s="30"/>
      <c r="D41" s="4"/>
    </row>
    <row r="42" spans="3:4" s="1" customFormat="1" ht="11.25">
      <c r="C42" s="30"/>
      <c r="D42" s="4"/>
    </row>
    <row r="43" spans="3:4" s="1" customFormat="1" ht="11.25">
      <c r="C43" s="30"/>
      <c r="D43" s="4"/>
    </row>
    <row r="44" spans="3:4" s="1" customFormat="1" ht="11.25">
      <c r="C44" s="30"/>
      <c r="D44" s="4"/>
    </row>
    <row r="45" spans="3:4" s="1" customFormat="1" ht="11.25">
      <c r="C45" s="30"/>
      <c r="D45" s="4"/>
    </row>
    <row r="46" spans="3:4" s="1" customFormat="1" ht="11.25">
      <c r="C46" s="30"/>
      <c r="D46" s="4"/>
    </row>
    <row r="47" spans="3:4" s="1" customFormat="1" ht="11.25">
      <c r="C47" s="30"/>
      <c r="D47" s="4"/>
    </row>
    <row r="48" spans="3:4" s="1" customFormat="1" ht="11.25">
      <c r="C48" s="30"/>
      <c r="D48" s="4"/>
    </row>
    <row r="49" spans="3:4" s="1" customFormat="1" ht="11.25">
      <c r="C49" s="30"/>
      <c r="D49" s="4"/>
    </row>
    <row r="50" spans="3:4" s="1" customFormat="1" ht="11.25">
      <c r="C50" s="30"/>
      <c r="D50" s="4"/>
    </row>
    <row r="51" spans="3:4" s="1" customFormat="1" ht="11.25">
      <c r="C51" s="30"/>
      <c r="D51" s="4"/>
    </row>
    <row r="52" spans="3:4" s="1" customFormat="1" ht="11.25">
      <c r="C52" s="30"/>
      <c r="D52" s="4"/>
    </row>
    <row r="53" spans="3:4" s="1" customFormat="1" ht="11.25">
      <c r="C53" s="30"/>
      <c r="D53" s="4"/>
    </row>
    <row r="54" spans="3:4" s="1" customFormat="1" ht="11.25">
      <c r="C54" s="30"/>
      <c r="D54" s="4"/>
    </row>
    <row r="55" spans="3:4" s="1" customFormat="1" ht="11.25">
      <c r="C55" s="30"/>
      <c r="D55" s="4"/>
    </row>
    <row r="56" spans="3:4" s="1" customFormat="1" ht="11.25">
      <c r="C56" s="30"/>
      <c r="D56" s="4"/>
    </row>
    <row r="57" spans="3:4" s="1" customFormat="1" ht="11.25">
      <c r="C57" s="30"/>
      <c r="D57" s="4"/>
    </row>
    <row r="58" spans="3:4" s="1" customFormat="1" ht="11.25">
      <c r="C58" s="30"/>
      <c r="D58" s="4"/>
    </row>
    <row r="59" spans="3:4" s="1" customFormat="1" ht="11.25">
      <c r="C59" s="30"/>
      <c r="D59" s="4"/>
    </row>
    <row r="60" spans="3:4" s="1" customFormat="1" ht="11.25">
      <c r="C60" s="30"/>
      <c r="D60" s="4"/>
    </row>
    <row r="61" spans="3:4" s="1" customFormat="1" ht="11.25">
      <c r="C61" s="30"/>
      <c r="D61" s="4"/>
    </row>
    <row r="62" spans="3:4" s="1" customFormat="1" ht="11.25">
      <c r="C62" s="30"/>
      <c r="D62" s="4"/>
    </row>
    <row r="63" spans="3:4" s="1" customFormat="1" ht="11.25">
      <c r="C63" s="30"/>
      <c r="D63" s="4"/>
    </row>
    <row r="64" spans="3:4" s="1" customFormat="1" ht="11.25">
      <c r="C64" s="30"/>
      <c r="D64" s="4"/>
    </row>
    <row r="65" spans="3:4" s="1" customFormat="1" ht="11.25">
      <c r="C65" s="30"/>
      <c r="D65" s="4"/>
    </row>
    <row r="66" spans="3:4" s="1" customFormat="1" ht="11.25">
      <c r="C66" s="30"/>
      <c r="D66" s="4"/>
    </row>
    <row r="67" spans="3:4" s="1" customFormat="1" ht="11.25">
      <c r="C67" s="30"/>
      <c r="D67" s="4"/>
    </row>
    <row r="68" spans="3:4" s="1" customFormat="1" ht="11.25">
      <c r="C68" s="30"/>
      <c r="D68" s="4"/>
    </row>
    <row r="69" spans="3:4" s="1" customFormat="1" ht="11.25">
      <c r="C69" s="30"/>
      <c r="D69" s="4"/>
    </row>
    <row r="70" spans="3:4" s="1" customFormat="1" ht="11.25">
      <c r="C70" s="30"/>
      <c r="D70" s="4"/>
    </row>
    <row r="71" spans="3:4" s="1" customFormat="1" ht="11.25">
      <c r="C71" s="30"/>
      <c r="D71" s="4"/>
    </row>
    <row r="72" spans="3:4" s="1" customFormat="1" ht="11.25">
      <c r="C72" s="30"/>
      <c r="D72" s="4"/>
    </row>
    <row r="73" spans="3:4" s="1" customFormat="1" ht="11.25">
      <c r="C73" s="30"/>
      <c r="D73" s="4"/>
    </row>
    <row r="74" spans="3:4" s="1" customFormat="1" ht="11.25">
      <c r="C74" s="30"/>
      <c r="D74" s="4"/>
    </row>
    <row r="75" spans="3:4" s="1" customFormat="1" ht="11.25">
      <c r="C75" s="30"/>
      <c r="D75" s="4"/>
    </row>
    <row r="76" spans="3:4" s="1" customFormat="1" ht="11.25">
      <c r="C76" s="30"/>
      <c r="D76" s="4"/>
    </row>
    <row r="77" spans="3:4" s="1" customFormat="1" ht="11.25">
      <c r="C77" s="30"/>
      <c r="D77" s="4"/>
    </row>
    <row r="78" spans="3:4" s="1" customFormat="1" ht="11.25">
      <c r="C78" s="30"/>
      <c r="D78" s="4"/>
    </row>
    <row r="79" spans="3:4" s="1" customFormat="1" ht="11.25">
      <c r="C79" s="30"/>
      <c r="D79" s="4"/>
    </row>
    <row r="80" spans="3:4" s="1" customFormat="1" ht="11.25">
      <c r="C80" s="30"/>
      <c r="D80" s="4"/>
    </row>
    <row r="81" spans="3:4" s="1" customFormat="1" ht="11.25">
      <c r="C81" s="30"/>
      <c r="D81" s="4"/>
    </row>
    <row r="82" spans="3:4" s="1" customFormat="1" ht="11.25">
      <c r="C82" s="30"/>
      <c r="D82" s="4"/>
    </row>
    <row r="83" spans="3:4" s="1" customFormat="1" ht="11.25">
      <c r="C83" s="30"/>
      <c r="D83" s="4"/>
    </row>
    <row r="84" spans="3:4" s="1" customFormat="1" ht="11.25">
      <c r="C84" s="30"/>
      <c r="D84" s="4"/>
    </row>
    <row r="85" spans="3:4" s="1" customFormat="1" ht="11.25">
      <c r="C85" s="30"/>
      <c r="D85" s="4"/>
    </row>
    <row r="86" spans="3:4" s="1" customFormat="1" ht="11.25">
      <c r="C86" s="30"/>
      <c r="D86" s="4"/>
    </row>
    <row r="87" spans="3:4" s="1" customFormat="1" ht="11.25">
      <c r="C87" s="30"/>
      <c r="D87" s="4"/>
    </row>
    <row r="88" spans="3:4" s="1" customFormat="1" ht="11.25">
      <c r="C88" s="30"/>
      <c r="D88" s="4"/>
    </row>
    <row r="89" spans="3:4" s="1" customFormat="1" ht="11.25">
      <c r="C89" s="30"/>
      <c r="D89" s="4"/>
    </row>
    <row r="90" spans="3:4" s="1" customFormat="1" ht="11.25">
      <c r="C90" s="30"/>
      <c r="D90" s="4"/>
    </row>
    <row r="91" spans="3:4" s="1" customFormat="1" ht="11.25">
      <c r="C91" s="30"/>
      <c r="D91" s="4"/>
    </row>
    <row r="92" spans="3:4" s="1" customFormat="1" ht="11.25">
      <c r="C92" s="30"/>
      <c r="D92" s="4"/>
    </row>
    <row r="93" spans="3:4" s="1" customFormat="1" ht="11.25">
      <c r="C93" s="30"/>
      <c r="D93" s="4"/>
    </row>
    <row r="94" spans="3:4" s="1" customFormat="1" ht="11.25">
      <c r="C94" s="30"/>
      <c r="D94" s="4"/>
    </row>
    <row r="95" spans="3:4" s="1" customFormat="1" ht="11.25">
      <c r="C95" s="30"/>
      <c r="D95" s="4"/>
    </row>
    <row r="96" spans="3:4" s="1" customFormat="1" ht="11.25">
      <c r="C96" s="30"/>
      <c r="D96" s="4"/>
    </row>
    <row r="97" spans="3:4" s="1" customFormat="1" ht="11.25">
      <c r="C97" s="30"/>
      <c r="D97" s="4"/>
    </row>
    <row r="98" spans="3:4" s="1" customFormat="1" ht="11.25">
      <c r="C98" s="30"/>
      <c r="D98" s="4"/>
    </row>
    <row r="99" spans="3:4" s="1" customFormat="1" ht="11.25">
      <c r="C99" s="30"/>
      <c r="D99" s="4"/>
    </row>
    <row r="100" spans="3:4" s="1" customFormat="1" ht="11.25">
      <c r="C100" s="30"/>
      <c r="D100" s="4"/>
    </row>
    <row r="101" spans="3:4" s="1" customFormat="1" ht="11.25">
      <c r="C101" s="30"/>
      <c r="D101" s="4"/>
    </row>
    <row r="102" spans="3:4" s="1" customFormat="1" ht="11.25">
      <c r="C102" s="30"/>
      <c r="D102" s="4"/>
    </row>
    <row r="103" spans="3:4" s="1" customFormat="1" ht="11.25">
      <c r="C103" s="30"/>
      <c r="D103" s="4"/>
    </row>
    <row r="104" spans="3:4" s="1" customFormat="1" ht="11.25">
      <c r="C104" s="30"/>
      <c r="D104" s="4"/>
    </row>
    <row r="105" spans="3:4" s="1" customFormat="1" ht="11.25">
      <c r="C105" s="30"/>
      <c r="D105" s="4"/>
    </row>
    <row r="106" spans="3:4" s="1" customFormat="1" ht="11.25">
      <c r="C106" s="30"/>
      <c r="D106" s="4"/>
    </row>
    <row r="107" spans="3:4" s="1" customFormat="1" ht="11.25">
      <c r="C107" s="30"/>
      <c r="D107" s="4"/>
    </row>
    <row r="108" spans="3:4" s="1" customFormat="1" ht="11.25">
      <c r="C108" s="30"/>
      <c r="D108" s="4"/>
    </row>
    <row r="109" spans="3:4" s="1" customFormat="1" ht="11.25">
      <c r="C109" s="30"/>
      <c r="D109" s="4"/>
    </row>
    <row r="110" spans="3:4" s="1" customFormat="1" ht="11.25">
      <c r="C110" s="30"/>
      <c r="D110" s="4"/>
    </row>
    <row r="111" spans="3:4" s="1" customFormat="1" ht="11.25">
      <c r="C111" s="30"/>
      <c r="D111" s="4"/>
    </row>
    <row r="112" spans="3:4" s="1" customFormat="1" ht="11.25">
      <c r="C112" s="30"/>
      <c r="D112" s="4"/>
    </row>
    <row r="113" spans="3:4" s="1" customFormat="1" ht="11.25">
      <c r="C113" s="30"/>
      <c r="D113" s="4"/>
    </row>
    <row r="114" spans="3:4" s="1" customFormat="1" ht="11.25">
      <c r="C114" s="30"/>
      <c r="D114" s="4"/>
    </row>
    <row r="115" spans="3:4" s="1" customFormat="1" ht="11.25">
      <c r="C115" s="30"/>
      <c r="D115" s="4"/>
    </row>
    <row r="116" spans="3:4" s="1" customFormat="1" ht="11.25">
      <c r="C116" s="30"/>
      <c r="D116" s="4"/>
    </row>
    <row r="117" spans="3:4" s="1" customFormat="1" ht="11.25">
      <c r="C117" s="30"/>
      <c r="D117" s="4"/>
    </row>
    <row r="118" spans="3:4" s="1" customFormat="1" ht="11.25">
      <c r="C118" s="30"/>
      <c r="D118" s="4"/>
    </row>
    <row r="119" spans="3:4" s="1" customFormat="1" ht="11.25">
      <c r="C119" s="30"/>
      <c r="D119" s="4"/>
    </row>
    <row r="120" spans="3:4" s="1" customFormat="1" ht="11.25">
      <c r="C120" s="30"/>
      <c r="D120" s="4"/>
    </row>
    <row r="121" spans="3:4" s="1" customFormat="1" ht="11.25">
      <c r="C121" s="30"/>
      <c r="D121" s="4"/>
    </row>
    <row r="122" spans="3:4" s="1" customFormat="1" ht="11.25">
      <c r="C122" s="30"/>
      <c r="D122" s="4"/>
    </row>
    <row r="123" spans="3:4" s="1" customFormat="1" ht="11.25">
      <c r="C123" s="30"/>
      <c r="D123" s="4"/>
    </row>
    <row r="124" spans="3:4" s="1" customFormat="1" ht="11.25">
      <c r="C124" s="30"/>
      <c r="D124" s="4"/>
    </row>
    <row r="125" spans="3:4" s="1" customFormat="1" ht="11.25">
      <c r="C125" s="30"/>
      <c r="D125" s="4"/>
    </row>
    <row r="126" spans="3:4" s="1" customFormat="1" ht="11.25">
      <c r="C126" s="30"/>
      <c r="D126" s="4"/>
    </row>
    <row r="127" spans="3:4" s="1" customFormat="1" ht="11.25">
      <c r="C127" s="30"/>
      <c r="D127" s="4"/>
    </row>
    <row r="128" spans="3:4" s="1" customFormat="1" ht="11.25">
      <c r="C128" s="30"/>
      <c r="D128" s="4"/>
    </row>
    <row r="129" spans="3:4" s="1" customFormat="1" ht="11.25">
      <c r="C129" s="30"/>
      <c r="D129" s="4"/>
    </row>
    <row r="130" spans="3:4" s="1" customFormat="1" ht="11.25">
      <c r="C130" s="30"/>
      <c r="D130" s="4"/>
    </row>
    <row r="131" spans="3:4" s="1" customFormat="1" ht="11.25">
      <c r="C131" s="30"/>
      <c r="D131" s="4"/>
    </row>
    <row r="132" spans="3:4" s="1" customFormat="1" ht="11.25">
      <c r="C132" s="30"/>
      <c r="D132" s="4"/>
    </row>
    <row r="133" spans="3:4" s="1" customFormat="1" ht="11.25">
      <c r="C133" s="30"/>
      <c r="D133" s="4"/>
    </row>
    <row r="134" spans="3:4" s="1" customFormat="1" ht="11.25">
      <c r="C134" s="30"/>
      <c r="D134" s="4"/>
    </row>
    <row r="135" spans="3:4" s="1" customFormat="1" ht="11.25">
      <c r="C135" s="30"/>
      <c r="D135" s="4"/>
    </row>
    <row r="136" spans="3:4" s="1" customFormat="1" ht="11.25">
      <c r="C136" s="30"/>
      <c r="D136" s="4"/>
    </row>
    <row r="137" spans="3:4" s="1" customFormat="1" ht="11.25">
      <c r="C137" s="30"/>
      <c r="D137" s="4"/>
    </row>
    <row r="138" spans="3:4" s="1" customFormat="1" ht="11.25">
      <c r="C138" s="30"/>
      <c r="D138" s="4"/>
    </row>
  </sheetData>
  <phoneticPr fontId="0" type="noConversion"/>
  <pageMargins left="0.78740157480314965" right="0.78740157480314965" top="0.59055118110236227" bottom="0.59055118110236227" header="0" footer="0"/>
  <pageSetup paperSize="9" orientation="portrait" horizontalDpi="360" verticalDpi="360" copies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2"/>
  <sheetViews>
    <sheetView topLeftCell="A13" workbookViewId="0">
      <selection activeCell="C27" sqref="C27"/>
    </sheetView>
  </sheetViews>
  <sheetFormatPr defaultRowHeight="12.75"/>
  <cols>
    <col min="1" max="1" width="17.5703125" customWidth="1"/>
    <col min="2" max="2" width="21.42578125" customWidth="1"/>
    <col min="3" max="3" width="17.140625" customWidth="1"/>
    <col min="4" max="4" width="2.5703125" customWidth="1"/>
    <col min="5" max="5" width="12.7109375" customWidth="1"/>
    <col min="6" max="6" width="14" customWidth="1"/>
  </cols>
  <sheetData>
    <row r="2" spans="1:7">
      <c r="A2" t="s">
        <v>18</v>
      </c>
      <c r="F2" s="20" t="s">
        <v>19</v>
      </c>
    </row>
    <row r="3" spans="1:7">
      <c r="A3" t="s">
        <v>20</v>
      </c>
      <c r="F3" s="20" t="s">
        <v>21</v>
      </c>
    </row>
    <row r="5" spans="1:7">
      <c r="A5" s="24" t="str">
        <f>Rekapitulace!$A$1</f>
        <v>Ing. V. Braum</v>
      </c>
    </row>
    <row r="8" spans="1:7" ht="123.75" customHeight="1"/>
    <row r="9" spans="1:7" ht="23.25">
      <c r="B9" s="22" t="s">
        <v>22</v>
      </c>
      <c r="C9" s="21"/>
      <c r="D9" s="21"/>
      <c r="E9" s="21"/>
      <c r="F9" s="21"/>
      <c r="G9" s="21"/>
    </row>
    <row r="10" spans="1:7" ht="37.5" customHeight="1">
      <c r="B10" t="s">
        <v>28</v>
      </c>
      <c r="C10" s="24" t="str">
        <f>'Položkový rozpočet'!$C$1</f>
        <v xml:space="preserve">2644 - Horní Police                            </v>
      </c>
      <c r="D10" s="24"/>
    </row>
    <row r="11" spans="1:7" ht="25.5" customHeight="1">
      <c r="B11" t="s">
        <v>29</v>
      </c>
      <c r="C11" s="24" t="str">
        <f>'Položkový rozpočet'!$C$2</f>
        <v xml:space="preserve">26440002 - Stavební úpravy sálu                    </v>
      </c>
      <c r="D11" s="24"/>
    </row>
    <row r="12" spans="1:7" ht="24" customHeight="1">
      <c r="B12" t="s">
        <v>30</v>
      </c>
      <c r="C12" s="24"/>
      <c r="D12" s="24"/>
    </row>
    <row r="13" spans="1:7" ht="25.5" customHeight="1">
      <c r="B13" t="s">
        <v>23</v>
      </c>
      <c r="C13" s="24" t="s">
        <v>243</v>
      </c>
      <c r="D13" s="24"/>
    </row>
    <row r="18" spans="2:6" ht="21" customHeight="1">
      <c r="B18" s="26" t="s">
        <v>24</v>
      </c>
      <c r="C18" s="27">
        <f>SUM(C19:C21)</f>
        <v>0</v>
      </c>
      <c r="D18" s="26" t="s">
        <v>31</v>
      </c>
    </row>
    <row r="19" spans="2:6" ht="26.25" customHeight="1">
      <c r="B19" t="s">
        <v>33</v>
      </c>
      <c r="C19" s="23">
        <f>'Položkový rozpočet'!G211</f>
        <v>0</v>
      </c>
      <c r="D19" t="s">
        <v>31</v>
      </c>
    </row>
    <row r="20" spans="2:6" ht="27" customHeight="1">
      <c r="B20" t="s">
        <v>246</v>
      </c>
      <c r="C20" s="23">
        <f>'Položkový rozpočet'!F212</f>
        <v>0</v>
      </c>
      <c r="D20" t="s">
        <v>31</v>
      </c>
    </row>
    <row r="21" spans="2:6">
      <c r="B21" t="s">
        <v>247</v>
      </c>
      <c r="C21" s="23">
        <f>'Položkový rozpočet'!E212</f>
        <v>0</v>
      </c>
      <c r="D21" t="s">
        <v>31</v>
      </c>
    </row>
    <row r="22" spans="2:6" ht="25.5" customHeight="1">
      <c r="B22" t="s">
        <v>25</v>
      </c>
      <c r="C22" s="28">
        <f>'Položkový rozpočet'!H214</f>
        <v>29.989020000000004</v>
      </c>
      <c r="D22" t="s">
        <v>32</v>
      </c>
    </row>
    <row r="31" spans="2:6">
      <c r="E31" t="s">
        <v>26</v>
      </c>
      <c r="F31" s="24" t="s">
        <v>244</v>
      </c>
    </row>
    <row r="32" spans="2:6">
      <c r="E32" t="s">
        <v>27</v>
      </c>
      <c r="F32" s="34">
        <v>44089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9</vt:i4>
      </vt:variant>
    </vt:vector>
  </HeadingPairs>
  <TitlesOfParts>
    <vt:vector size="12" baseType="lpstr">
      <vt:lpstr>Položkový rozpočet</vt:lpstr>
      <vt:lpstr>Rekapitulace</vt:lpstr>
      <vt:lpstr>Krycí list</vt:lpstr>
      <vt:lpstr>CenyK</vt:lpstr>
      <vt:lpstr>DatumR</vt:lpstr>
      <vt:lpstr>NazevObjektu</vt:lpstr>
      <vt:lpstr>NazevStavby</vt:lpstr>
      <vt:lpstr>'Položkový rozpočet'!Názvy_tisku</vt:lpstr>
      <vt:lpstr>PolBegin</vt:lpstr>
      <vt:lpstr>PolBeginR</vt:lpstr>
      <vt:lpstr>StrediskoK</vt:lpstr>
      <vt:lpstr>ZpracovalK</vt:lpstr>
    </vt:vector>
  </TitlesOfParts>
  <Company>EUROSTAV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Hladík</dc:creator>
  <cp:lastModifiedBy>Vladimír Braum</cp:lastModifiedBy>
  <cp:lastPrinted>2003-09-28T09:30:11Z</cp:lastPrinted>
  <dcterms:created xsi:type="dcterms:W3CDTF">1999-10-27T12:59:00Z</dcterms:created>
  <dcterms:modified xsi:type="dcterms:W3CDTF">2020-09-15T10:43:41Z</dcterms:modified>
</cp:coreProperties>
</file>