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áš Můčka\Documents\Pracovní\02_řízení\Dotace\2020\PRV\Kalamita\03_Výběrko\01_Výzva\Výzva zak 1\"/>
    </mc:Choice>
  </mc:AlternateContent>
  <xr:revisionPtr revIDLastSave="0" documentId="13_ncr:1_{C3871672-9EC6-417E-ABD8-51D2FA7D698B}" xr6:coauthVersionLast="36" xr6:coauthVersionMax="36" xr10:uidLastSave="{00000000-0000-0000-0000-000000000000}"/>
  <bookViews>
    <workbookView xWindow="0" yWindow="0" windowWidth="23040" windowHeight="9204" xr2:uid="{8C2C348C-6168-4CD9-9DAA-AA039E558C24}"/>
  </bookViews>
  <sheets>
    <sheet name="Sumář" sheetId="1" r:id="rId1"/>
    <sheet name="Ceník SaMa" sheetId="2" r:id="rId2"/>
    <sheet name="Ceník Služeb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4" i="3"/>
  <c r="E28" i="1" s="1"/>
  <c r="G28" i="1" s="1"/>
  <c r="E31" i="1" l="1"/>
  <c r="G31" i="1" s="1"/>
  <c r="E29" i="1"/>
  <c r="G29" i="1" s="1"/>
  <c r="H14" i="3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8" i="2"/>
  <c r="H23" i="2" l="1"/>
  <c r="E30" i="1" s="1"/>
  <c r="G30" i="1" s="1"/>
  <c r="C18" i="1" l="1"/>
  <c r="C20" i="1" l="1"/>
  <c r="C22" i="1"/>
</calcChain>
</file>

<file path=xl/sharedStrings.xml><?xml version="1.0" encoding="utf-8"?>
<sst xmlns="http://schemas.openxmlformats.org/spreadsheetml/2006/main" count="154" uniqueCount="76">
  <si>
    <t>Cenová nabídka na projekt Obnova stojících suchých porostů PÚ-40</t>
  </si>
  <si>
    <t>Zadavatel:</t>
  </si>
  <si>
    <t>Metropolitní kapitula u svatého Václava v Olomouci</t>
  </si>
  <si>
    <t>Biskupské nám. 841/2, 779 00 Olomouc</t>
  </si>
  <si>
    <t>IČ: 607 99 358</t>
  </si>
  <si>
    <t>LHC: Kapitulní lesy 718501</t>
  </si>
  <si>
    <t>Zhotovitel:</t>
  </si>
  <si>
    <t>Celková výsledná nabídková cena je:</t>
  </si>
  <si>
    <t>Vypracoval:</t>
  </si>
  <si>
    <t>Datum:</t>
  </si>
  <si>
    <t>podpis</t>
  </si>
  <si>
    <t>Název:</t>
  </si>
  <si>
    <t>Adresa:</t>
  </si>
  <si>
    <t>IČ:</t>
  </si>
  <si>
    <t>Zastoupen:</t>
  </si>
  <si>
    <t>Tel.:</t>
  </si>
  <si>
    <t>Email:</t>
  </si>
  <si>
    <t>Ceník sadebního materiálu:</t>
  </si>
  <si>
    <t>Dřevina</t>
  </si>
  <si>
    <t>velikost</t>
  </si>
  <si>
    <t>Ceny jehličnatého sadebního materiálu jsou uvedeny včetně započtení nákladů na ošetření proti klikorohu.</t>
  </si>
  <si>
    <t>Ceny sadebního materiálu jsou uvedeny se započtením nákladů na dopravu a nákladů na manipulaci se sadebním materiálem.</t>
  </si>
  <si>
    <t>Jakostní znaky standardního výsadbyschopného sadebního materiálu se řídí dle normy ČSN 48 2115 Sadební materiál lesních dřevin</t>
  </si>
  <si>
    <t>Sadební materiál</t>
  </si>
  <si>
    <t>kořenový systém</t>
  </si>
  <si>
    <t>PLO</t>
  </si>
  <si>
    <t>LVS</t>
  </si>
  <si>
    <t>množství (tis.ks)</t>
  </si>
  <si>
    <t>cena (Kč/tis.ks)</t>
  </si>
  <si>
    <t>Ceník služeb:</t>
  </si>
  <si>
    <t>MJ</t>
  </si>
  <si>
    <t>množství</t>
  </si>
  <si>
    <t>cena (Kč/MJ)</t>
  </si>
  <si>
    <t>Kód</t>
  </si>
  <si>
    <t>Výkon</t>
  </si>
  <si>
    <t>BK</t>
  </si>
  <si>
    <t>sazenice</t>
  </si>
  <si>
    <t>26-35</t>
  </si>
  <si>
    <t>prostokořenný</t>
  </si>
  <si>
    <t>krytokořenný</t>
  </si>
  <si>
    <t>BO</t>
  </si>
  <si>
    <t>DB</t>
  </si>
  <si>
    <t>1 - 4</t>
  </si>
  <si>
    <t>JD</t>
  </si>
  <si>
    <t>5</t>
  </si>
  <si>
    <t>JV</t>
  </si>
  <si>
    <t>KL</t>
  </si>
  <si>
    <t>LP</t>
  </si>
  <si>
    <t>Cena celkem:</t>
  </si>
  <si>
    <t>Uchazeč v nabídkovém souboru vyplňuje pouze žlutě podbarvená pole</t>
  </si>
  <si>
    <t>001</t>
  </si>
  <si>
    <t>Odstraňování kalamitami poškozených lesních porostů</t>
  </si>
  <si>
    <t>ha</t>
  </si>
  <si>
    <t>002</t>
  </si>
  <si>
    <t>Příprava ploch po kalamitních těžbách před zalesněním - drcení ploch</t>
  </si>
  <si>
    <t>Příprava ploch po kalamitních těžbách před zalesněním - chemicky</t>
  </si>
  <si>
    <t>Umělá obnova sadbou</t>
  </si>
  <si>
    <t>tis.ks</t>
  </si>
  <si>
    <t>003</t>
  </si>
  <si>
    <t>005</t>
  </si>
  <si>
    <t>Ochrana založených porostů - ochrana proti buřeni mechanicky celoplošně</t>
  </si>
  <si>
    <t>Ochrana založených porostů - ochrana proti buřeni chemicky celoplošně</t>
  </si>
  <si>
    <t>Ochrana založených porostů - ochrana proti buřeni chemicky v pruzích</t>
  </si>
  <si>
    <t>Ochrana založených porostů - ochrana proti zvěři repelenty zimní / letní</t>
  </si>
  <si>
    <t>Ochrana založených porostů - stavba oplocenek</t>
  </si>
  <si>
    <t>km</t>
  </si>
  <si>
    <t>Ochrana založených porostů - ochrana proti buřeni mechanicky v pruzích</t>
  </si>
  <si>
    <t>Předkpokládaná nabídková cena je: 32.600.000,-Kč bez DPH</t>
  </si>
  <si>
    <t>bez DPH</t>
  </si>
  <si>
    <t>Dle položek:</t>
  </si>
  <si>
    <t>kód:</t>
  </si>
  <si>
    <t>nabídková cena</t>
  </si>
  <si>
    <t>předpokládaná cena</t>
  </si>
  <si>
    <t>rozdíl</t>
  </si>
  <si>
    <t>s DPH 21%</t>
  </si>
  <si>
    <t>z toho DPH (21%)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</si>
</sst>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5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5" xfId="0" applyBorder="1"/>
    <xf numFmtId="0" fontId="0" fillId="0" borderId="7" xfId="0" applyBorder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0" fillId="3" borderId="25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3" borderId="0" xfId="0" applyFill="1" applyBorder="1" applyAlignment="1"/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164" fontId="1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0" fillId="3" borderId="0" xfId="0" applyFill="1" applyAlignment="1"/>
    <xf numFmtId="0" fontId="2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0" fillId="0" borderId="0" xfId="0" applyAlignment="1"/>
    <xf numFmtId="0" fontId="0" fillId="0" borderId="6" xfId="0" applyBorder="1" applyAlignment="1"/>
    <xf numFmtId="0" fontId="4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3" borderId="3" xfId="0" applyFont="1" applyFill="1" applyBorder="1" applyAlignment="1"/>
    <xf numFmtId="0" fontId="8" fillId="0" borderId="0" xfId="0" applyFont="1" applyAlignment="1"/>
    <xf numFmtId="0" fontId="2" fillId="0" borderId="28" xfId="0" applyFont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C396-E400-45DA-AC38-E9F20E85F17D}">
  <dimension ref="B1:G36"/>
  <sheetViews>
    <sheetView tabSelected="1" workbookViewId="0">
      <selection activeCell="D10" sqref="D10:G10"/>
    </sheetView>
  </sheetViews>
  <sheetFormatPr defaultRowHeight="14.4" x14ac:dyDescent="0.3"/>
  <cols>
    <col min="1" max="1" width="8.77734375" customWidth="1"/>
    <col min="2" max="2" width="15.77734375" customWidth="1"/>
    <col min="3" max="3" width="12.33203125" customWidth="1"/>
    <col min="7" max="7" width="16.109375" customWidth="1"/>
    <col min="8" max="8" width="8.77734375" customWidth="1"/>
  </cols>
  <sheetData>
    <row r="1" spans="2:7" ht="9" customHeight="1" x14ac:dyDescent="0.3"/>
    <row r="2" spans="2:7" ht="54" customHeight="1" x14ac:dyDescent="0.3">
      <c r="B2" s="70" t="s">
        <v>0</v>
      </c>
      <c r="C2" s="70"/>
      <c r="D2" s="70"/>
      <c r="E2" s="70"/>
      <c r="F2" s="70"/>
      <c r="G2" s="70"/>
    </row>
    <row r="3" spans="2:7" ht="54" customHeight="1" x14ac:dyDescent="0.3">
      <c r="B3" s="55" t="s">
        <v>49</v>
      </c>
      <c r="C3" s="56"/>
      <c r="D3" s="56"/>
      <c r="E3" s="56"/>
      <c r="F3" s="56"/>
      <c r="G3" s="56"/>
    </row>
    <row r="5" spans="2:7" x14ac:dyDescent="0.3">
      <c r="B5" s="2" t="s">
        <v>1</v>
      </c>
      <c r="C5" s="72" t="s">
        <v>2</v>
      </c>
      <c r="D5" s="72"/>
      <c r="E5" s="72"/>
      <c r="F5" s="72"/>
      <c r="G5" s="73"/>
    </row>
    <row r="6" spans="2:7" x14ac:dyDescent="0.3">
      <c r="B6" s="3"/>
      <c r="C6" s="71" t="s">
        <v>3</v>
      </c>
      <c r="D6" s="71"/>
      <c r="E6" s="71"/>
      <c r="F6" s="71"/>
      <c r="G6" s="69"/>
    </row>
    <row r="7" spans="2:7" ht="14.4" customHeight="1" x14ac:dyDescent="0.3">
      <c r="B7" s="3"/>
      <c r="C7" s="71" t="s">
        <v>4</v>
      </c>
      <c r="D7" s="71"/>
      <c r="E7" s="71"/>
      <c r="F7" s="71"/>
      <c r="G7" s="69"/>
    </row>
    <row r="8" spans="2:7" x14ac:dyDescent="0.3">
      <c r="B8" s="4"/>
      <c r="C8" s="52" t="s">
        <v>5</v>
      </c>
      <c r="D8" s="52"/>
      <c r="E8" s="52"/>
      <c r="F8" s="52"/>
      <c r="G8" s="53"/>
    </row>
    <row r="10" spans="2:7" x14ac:dyDescent="0.3">
      <c r="B10" s="2" t="s">
        <v>6</v>
      </c>
      <c r="C10" s="5" t="s">
        <v>11</v>
      </c>
      <c r="D10" s="74"/>
      <c r="E10" s="72"/>
      <c r="F10" s="72"/>
      <c r="G10" s="73"/>
    </row>
    <row r="11" spans="2:7" x14ac:dyDescent="0.3">
      <c r="B11" s="3"/>
      <c r="C11" s="6" t="s">
        <v>12</v>
      </c>
      <c r="D11" s="67"/>
      <c r="E11" s="68"/>
      <c r="F11" s="68"/>
      <c r="G11" s="69"/>
    </row>
    <row r="12" spans="2:7" x14ac:dyDescent="0.3">
      <c r="B12" s="3"/>
      <c r="C12" s="6" t="s">
        <v>13</v>
      </c>
      <c r="D12" s="67"/>
      <c r="E12" s="68"/>
      <c r="F12" s="68"/>
      <c r="G12" s="69"/>
    </row>
    <row r="13" spans="2:7" x14ac:dyDescent="0.3">
      <c r="B13" s="3"/>
      <c r="C13" s="6" t="s">
        <v>14</v>
      </c>
      <c r="D13" s="54"/>
      <c r="E13" s="68"/>
      <c r="F13" s="68"/>
      <c r="G13" s="69"/>
    </row>
    <row r="14" spans="2:7" x14ac:dyDescent="0.3">
      <c r="B14" s="3"/>
      <c r="C14" s="6" t="s">
        <v>15</v>
      </c>
      <c r="D14" s="67"/>
      <c r="E14" s="68"/>
      <c r="F14" s="68"/>
      <c r="G14" s="69"/>
    </row>
    <row r="15" spans="2:7" x14ac:dyDescent="0.3">
      <c r="B15" s="4"/>
      <c r="C15" s="7" t="s">
        <v>16</v>
      </c>
      <c r="D15" s="51"/>
      <c r="E15" s="52"/>
      <c r="F15" s="52"/>
      <c r="G15" s="53"/>
    </row>
    <row r="17" spans="2:7" ht="25.8" x14ac:dyDescent="0.5">
      <c r="B17" s="63" t="s">
        <v>7</v>
      </c>
      <c r="C17" s="64"/>
      <c r="D17" s="64"/>
      <c r="E17" s="64"/>
      <c r="F17" s="64"/>
      <c r="G17" s="64"/>
    </row>
    <row r="18" spans="2:7" x14ac:dyDescent="0.3">
      <c r="C18" s="58">
        <f>'Ceník SaMa'!H23+'Ceník Služeb'!G19+'Ceník Služeb'!H14</f>
        <v>0</v>
      </c>
      <c r="D18" s="58"/>
      <c r="E18" s="58"/>
      <c r="F18" s="58"/>
      <c r="G18" s="59" t="s">
        <v>68</v>
      </c>
    </row>
    <row r="19" spans="2:7" ht="13.8" customHeight="1" x14ac:dyDescent="0.3">
      <c r="C19" s="58"/>
      <c r="D19" s="58"/>
      <c r="E19" s="58"/>
      <c r="F19" s="58"/>
      <c r="G19" s="59"/>
    </row>
    <row r="20" spans="2:7" ht="13.8" customHeight="1" x14ac:dyDescent="0.3">
      <c r="C20" s="58">
        <f>C18*1.21</f>
        <v>0</v>
      </c>
      <c r="D20" s="58"/>
      <c r="E20" s="58"/>
      <c r="F20" s="58"/>
      <c r="G20" s="59" t="s">
        <v>74</v>
      </c>
    </row>
    <row r="21" spans="2:7" ht="13.8" customHeight="1" x14ac:dyDescent="0.3">
      <c r="C21" s="58"/>
      <c r="D21" s="58"/>
      <c r="E21" s="58"/>
      <c r="F21" s="58"/>
      <c r="G21" s="59"/>
    </row>
    <row r="22" spans="2:7" ht="13.8" customHeight="1" x14ac:dyDescent="0.3">
      <c r="B22" s="83" t="s">
        <v>75</v>
      </c>
      <c r="C22" s="58">
        <f>C18*0.21</f>
        <v>0</v>
      </c>
      <c r="D22" s="58"/>
      <c r="E22" s="58"/>
      <c r="F22" s="58"/>
      <c r="G22" s="46"/>
    </row>
    <row r="23" spans="2:7" ht="18.600000000000001" customHeight="1" x14ac:dyDescent="0.3">
      <c r="B23" s="83"/>
      <c r="C23" s="58"/>
      <c r="D23" s="58"/>
      <c r="E23" s="58"/>
      <c r="F23" s="58"/>
      <c r="G23" s="46"/>
    </row>
    <row r="24" spans="2:7" ht="18.600000000000001" customHeight="1" x14ac:dyDescent="0.3">
      <c r="B24" s="84"/>
      <c r="C24" s="36"/>
      <c r="D24" s="36"/>
      <c r="E24" s="36"/>
      <c r="F24" s="36"/>
      <c r="G24" s="46"/>
    </row>
    <row r="25" spans="2:7" ht="15.6" x14ac:dyDescent="0.3">
      <c r="B25" s="57" t="s">
        <v>67</v>
      </c>
      <c r="C25" s="57"/>
      <c r="D25" s="57"/>
      <c r="E25" s="57"/>
      <c r="F25" s="57"/>
      <c r="G25" s="57"/>
    </row>
    <row r="26" spans="2:7" x14ac:dyDescent="0.3">
      <c r="B26" s="60" t="s">
        <v>69</v>
      </c>
      <c r="C26" s="60"/>
      <c r="D26" s="60"/>
      <c r="E26" s="60"/>
      <c r="F26" s="60"/>
      <c r="G26" s="60"/>
    </row>
    <row r="27" spans="2:7" x14ac:dyDescent="0.3">
      <c r="B27" s="47" t="s">
        <v>70</v>
      </c>
      <c r="C27" s="61" t="s">
        <v>72</v>
      </c>
      <c r="D27" s="62"/>
      <c r="E27" s="61" t="s">
        <v>71</v>
      </c>
      <c r="F27" s="62"/>
      <c r="G27" s="47" t="s">
        <v>73</v>
      </c>
    </row>
    <row r="28" spans="2:7" x14ac:dyDescent="0.3">
      <c r="B28" s="48" t="s">
        <v>50</v>
      </c>
      <c r="C28" s="50">
        <v>5000000</v>
      </c>
      <c r="D28" s="50"/>
      <c r="E28" s="50">
        <f>'Ceník Služeb'!J4</f>
        <v>0</v>
      </c>
      <c r="F28" s="50"/>
      <c r="G28" s="49">
        <f>C28-E28</f>
        <v>5000000</v>
      </c>
    </row>
    <row r="29" spans="2:7" x14ac:dyDescent="0.3">
      <c r="B29" s="48" t="s">
        <v>53</v>
      </c>
      <c r="C29" s="50">
        <v>2800000</v>
      </c>
      <c r="D29" s="50"/>
      <c r="E29" s="50">
        <f>'Ceník Služeb'!J5+'Ceník Služeb'!J6</f>
        <v>0</v>
      </c>
      <c r="F29" s="50"/>
      <c r="G29" s="49">
        <f t="shared" ref="G29:G31" si="0">C29-E29</f>
        <v>2800000</v>
      </c>
    </row>
    <row r="30" spans="2:7" x14ac:dyDescent="0.3">
      <c r="B30" s="48" t="s">
        <v>58</v>
      </c>
      <c r="C30" s="50">
        <v>12800000</v>
      </c>
      <c r="D30" s="50"/>
      <c r="E30" s="50">
        <f>'Ceník SaMa'!H23+'Ceník Služeb'!J7</f>
        <v>0</v>
      </c>
      <c r="F30" s="50"/>
      <c r="G30" s="49">
        <f t="shared" si="0"/>
        <v>12800000</v>
      </c>
    </row>
    <row r="31" spans="2:7" x14ac:dyDescent="0.3">
      <c r="B31" s="48" t="s">
        <v>59</v>
      </c>
      <c r="C31" s="50">
        <v>12000000</v>
      </c>
      <c r="D31" s="50"/>
      <c r="E31" s="50">
        <f>SUM('Ceník Služeb'!J8:J13)</f>
        <v>0</v>
      </c>
      <c r="F31" s="50"/>
      <c r="G31" s="49">
        <f t="shared" si="0"/>
        <v>12000000</v>
      </c>
    </row>
    <row r="32" spans="2:7" x14ac:dyDescent="0.3">
      <c r="B32" s="48"/>
      <c r="C32" s="49"/>
      <c r="D32" s="49"/>
      <c r="E32" s="49"/>
      <c r="F32" s="49"/>
      <c r="G32" s="49"/>
    </row>
    <row r="34" spans="2:7" ht="24.6" customHeight="1" x14ac:dyDescent="0.3">
      <c r="B34" s="1" t="s">
        <v>8</v>
      </c>
      <c r="C34" s="65"/>
      <c r="D34" s="65"/>
      <c r="E34" s="65"/>
      <c r="F34" s="54"/>
      <c r="G34" s="54"/>
    </row>
    <row r="35" spans="2:7" ht="24.6" customHeight="1" x14ac:dyDescent="0.3">
      <c r="B35" s="1" t="s">
        <v>9</v>
      </c>
      <c r="C35" s="65"/>
      <c r="D35" s="65"/>
      <c r="E35" s="65"/>
      <c r="F35" s="52"/>
      <c r="G35" s="52"/>
    </row>
    <row r="36" spans="2:7" x14ac:dyDescent="0.3">
      <c r="F36" s="66" t="s">
        <v>10</v>
      </c>
      <c r="G36" s="66"/>
    </row>
  </sheetData>
  <mergeCells count="35">
    <mergeCell ref="B2:G2"/>
    <mergeCell ref="C7:G7"/>
    <mergeCell ref="C6:G6"/>
    <mergeCell ref="C5:G5"/>
    <mergeCell ref="C8:G8"/>
    <mergeCell ref="F36:G36"/>
    <mergeCell ref="E27:F27"/>
    <mergeCell ref="D11:G11"/>
    <mergeCell ref="D12:G12"/>
    <mergeCell ref="D13:G13"/>
    <mergeCell ref="D14:G14"/>
    <mergeCell ref="C22:F23"/>
    <mergeCell ref="D15:G15"/>
    <mergeCell ref="F34:G35"/>
    <mergeCell ref="B3:G3"/>
    <mergeCell ref="B25:G25"/>
    <mergeCell ref="C20:F21"/>
    <mergeCell ref="G18:G19"/>
    <mergeCell ref="G20:G21"/>
    <mergeCell ref="B26:G26"/>
    <mergeCell ref="C27:D27"/>
    <mergeCell ref="B17:G17"/>
    <mergeCell ref="C18:F19"/>
    <mergeCell ref="C34:E34"/>
    <mergeCell ref="C35:E35"/>
    <mergeCell ref="D10:G10"/>
    <mergeCell ref="B22:B23"/>
    <mergeCell ref="C28:D28"/>
    <mergeCell ref="C29:D29"/>
    <mergeCell ref="C30:D30"/>
    <mergeCell ref="C31:D31"/>
    <mergeCell ref="E28:F28"/>
    <mergeCell ref="E29:F29"/>
    <mergeCell ref="E31:F31"/>
    <mergeCell ref="E30:F30"/>
  </mergeCells>
  <conditionalFormatting sqref="G28:G32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E99A-C38B-4601-8677-589533FDB2B7}">
  <dimension ref="A1:J23"/>
  <sheetViews>
    <sheetView workbookViewId="0">
      <selection activeCell="A3" sqref="A3:A5"/>
    </sheetView>
  </sheetViews>
  <sheetFormatPr defaultRowHeight="14.4" x14ac:dyDescent="0.3"/>
  <cols>
    <col min="1" max="1" width="9" customWidth="1"/>
    <col min="2" max="2" width="12" customWidth="1"/>
    <col min="3" max="3" width="8.88671875" customWidth="1"/>
    <col min="4" max="4" width="12.88671875" bestFit="1" customWidth="1"/>
    <col min="7" max="7" width="8.21875" bestFit="1" customWidth="1"/>
    <col min="8" max="8" width="15.88671875" customWidth="1"/>
    <col min="9" max="9" width="10.109375" customWidth="1"/>
  </cols>
  <sheetData>
    <row r="1" spans="1:10" ht="25.8" x14ac:dyDescent="0.5">
      <c r="A1" s="75" t="s">
        <v>17</v>
      </c>
      <c r="B1" s="68"/>
      <c r="C1" s="68"/>
      <c r="D1" s="68"/>
      <c r="E1" s="68"/>
    </row>
    <row r="2" spans="1:10" ht="25.8" x14ac:dyDescent="0.5">
      <c r="A2" s="8"/>
    </row>
    <row r="3" spans="1:10" ht="14.4" customHeight="1" x14ac:dyDescent="0.3">
      <c r="A3" s="85" t="s">
        <v>20</v>
      </c>
    </row>
    <row r="4" spans="1:10" ht="14.4" customHeight="1" x14ac:dyDescent="0.3">
      <c r="A4" s="85" t="s">
        <v>21</v>
      </c>
    </row>
    <row r="5" spans="1:10" ht="14.4" customHeight="1" x14ac:dyDescent="0.3">
      <c r="A5" s="85" t="s">
        <v>22</v>
      </c>
    </row>
    <row r="6" spans="1:10" ht="14.4" customHeight="1" thickBot="1" x14ac:dyDescent="0.35">
      <c r="A6" s="10"/>
    </row>
    <row r="7" spans="1:10" ht="33.6" customHeight="1" thickBot="1" x14ac:dyDescent="0.35">
      <c r="A7" s="11" t="s">
        <v>18</v>
      </c>
      <c r="B7" s="12" t="s">
        <v>23</v>
      </c>
      <c r="C7" s="13" t="s">
        <v>19</v>
      </c>
      <c r="D7" s="12" t="s">
        <v>24</v>
      </c>
      <c r="E7" s="13" t="s">
        <v>25</v>
      </c>
      <c r="F7" s="13" t="s">
        <v>26</v>
      </c>
      <c r="G7" s="15" t="s">
        <v>27</v>
      </c>
      <c r="H7" s="16" t="s">
        <v>28</v>
      </c>
    </row>
    <row r="8" spans="1:10" x14ac:dyDescent="0.3">
      <c r="A8" s="17" t="s">
        <v>35</v>
      </c>
      <c r="B8" s="18" t="s">
        <v>36</v>
      </c>
      <c r="C8" s="18" t="s">
        <v>37</v>
      </c>
      <c r="D8" s="18" t="s">
        <v>38</v>
      </c>
      <c r="E8" s="18">
        <v>29</v>
      </c>
      <c r="F8" s="19" t="s">
        <v>42</v>
      </c>
      <c r="G8" s="20">
        <v>83</v>
      </c>
      <c r="H8" s="33"/>
      <c r="J8" s="31">
        <f>G8*H8</f>
        <v>0</v>
      </c>
    </row>
    <row r="9" spans="1:10" x14ac:dyDescent="0.3">
      <c r="A9" s="21" t="s">
        <v>35</v>
      </c>
      <c r="B9" s="22" t="s">
        <v>36</v>
      </c>
      <c r="C9" s="22" t="s">
        <v>37</v>
      </c>
      <c r="D9" s="22" t="s">
        <v>39</v>
      </c>
      <c r="E9" s="22">
        <v>29</v>
      </c>
      <c r="F9" s="23" t="s">
        <v>42</v>
      </c>
      <c r="G9" s="24">
        <v>140</v>
      </c>
      <c r="H9" s="34"/>
      <c r="J9" s="31">
        <f t="shared" ref="J9:J22" si="0">G9*H9</f>
        <v>0</v>
      </c>
    </row>
    <row r="10" spans="1:10" x14ac:dyDescent="0.3">
      <c r="A10" s="25" t="s">
        <v>35</v>
      </c>
      <c r="B10" s="22" t="s">
        <v>36</v>
      </c>
      <c r="C10" s="22" t="s">
        <v>37</v>
      </c>
      <c r="D10" s="22" t="s">
        <v>38</v>
      </c>
      <c r="E10" s="22">
        <v>29</v>
      </c>
      <c r="F10" s="22">
        <v>5</v>
      </c>
      <c r="G10" s="24">
        <v>16</v>
      </c>
      <c r="H10" s="34"/>
      <c r="J10" s="31">
        <f t="shared" si="0"/>
        <v>0</v>
      </c>
    </row>
    <row r="11" spans="1:10" x14ac:dyDescent="0.3">
      <c r="A11" s="21" t="s">
        <v>35</v>
      </c>
      <c r="B11" s="22" t="s">
        <v>36</v>
      </c>
      <c r="C11" s="22" t="s">
        <v>37</v>
      </c>
      <c r="D11" s="22" t="s">
        <v>39</v>
      </c>
      <c r="E11" s="22">
        <v>29</v>
      </c>
      <c r="F11" s="22">
        <v>5</v>
      </c>
      <c r="G11" s="24">
        <v>20</v>
      </c>
      <c r="H11" s="34"/>
      <c r="J11" s="31">
        <f t="shared" si="0"/>
        <v>0</v>
      </c>
    </row>
    <row r="12" spans="1:10" x14ac:dyDescent="0.3">
      <c r="A12" s="21" t="s">
        <v>40</v>
      </c>
      <c r="B12" s="22" t="s">
        <v>36</v>
      </c>
      <c r="C12" s="22" t="s">
        <v>37</v>
      </c>
      <c r="D12" s="22" t="s">
        <v>38</v>
      </c>
      <c r="E12" s="22">
        <v>29</v>
      </c>
      <c r="F12" s="23" t="s">
        <v>42</v>
      </c>
      <c r="G12" s="24">
        <v>46</v>
      </c>
      <c r="H12" s="34"/>
      <c r="J12" s="31">
        <f t="shared" si="0"/>
        <v>0</v>
      </c>
    </row>
    <row r="13" spans="1:10" x14ac:dyDescent="0.3">
      <c r="A13" s="21" t="s">
        <v>40</v>
      </c>
      <c r="B13" s="22" t="s">
        <v>36</v>
      </c>
      <c r="C13" s="22" t="s">
        <v>37</v>
      </c>
      <c r="D13" s="22" t="s">
        <v>39</v>
      </c>
      <c r="E13" s="22">
        <v>29</v>
      </c>
      <c r="F13" s="23" t="s">
        <v>42</v>
      </c>
      <c r="G13" s="24">
        <v>50</v>
      </c>
      <c r="H13" s="34"/>
      <c r="J13" s="31">
        <f t="shared" si="0"/>
        <v>0</v>
      </c>
    </row>
    <row r="14" spans="1:10" x14ac:dyDescent="0.3">
      <c r="A14" s="21" t="s">
        <v>41</v>
      </c>
      <c r="B14" s="22" t="s">
        <v>36</v>
      </c>
      <c r="C14" s="22" t="s">
        <v>37</v>
      </c>
      <c r="D14" s="22" t="s">
        <v>38</v>
      </c>
      <c r="E14" s="22">
        <v>29</v>
      </c>
      <c r="F14" s="23" t="s">
        <v>42</v>
      </c>
      <c r="G14" s="24">
        <v>100</v>
      </c>
      <c r="H14" s="34"/>
      <c r="J14" s="31">
        <f t="shared" si="0"/>
        <v>0</v>
      </c>
    </row>
    <row r="15" spans="1:10" x14ac:dyDescent="0.3">
      <c r="A15" s="21" t="s">
        <v>41</v>
      </c>
      <c r="B15" s="22" t="s">
        <v>36</v>
      </c>
      <c r="C15" s="22" t="s">
        <v>37</v>
      </c>
      <c r="D15" s="22" t="s">
        <v>39</v>
      </c>
      <c r="E15" s="22">
        <v>29</v>
      </c>
      <c r="F15" s="23" t="s">
        <v>42</v>
      </c>
      <c r="G15" s="24">
        <v>122</v>
      </c>
      <c r="H15" s="34"/>
      <c r="J15" s="31">
        <f t="shared" si="0"/>
        <v>0</v>
      </c>
    </row>
    <row r="16" spans="1:10" x14ac:dyDescent="0.3">
      <c r="A16" s="21" t="s">
        <v>43</v>
      </c>
      <c r="B16" s="22" t="s">
        <v>36</v>
      </c>
      <c r="C16" s="22" t="s">
        <v>37</v>
      </c>
      <c r="D16" s="22" t="s">
        <v>38</v>
      </c>
      <c r="E16" s="22">
        <v>29</v>
      </c>
      <c r="F16" s="23" t="s">
        <v>42</v>
      </c>
      <c r="G16" s="24">
        <v>15</v>
      </c>
      <c r="H16" s="34"/>
      <c r="J16" s="31">
        <f t="shared" si="0"/>
        <v>0</v>
      </c>
    </row>
    <row r="17" spans="1:10" x14ac:dyDescent="0.3">
      <c r="A17" s="21" t="s">
        <v>43</v>
      </c>
      <c r="B17" s="22" t="s">
        <v>36</v>
      </c>
      <c r="C17" s="22" t="s">
        <v>37</v>
      </c>
      <c r="D17" s="22" t="s">
        <v>38</v>
      </c>
      <c r="E17" s="22">
        <v>29</v>
      </c>
      <c r="F17" s="23" t="s">
        <v>44</v>
      </c>
      <c r="G17" s="24">
        <v>5</v>
      </c>
      <c r="H17" s="34"/>
      <c r="J17" s="31">
        <f t="shared" si="0"/>
        <v>0</v>
      </c>
    </row>
    <row r="18" spans="1:10" x14ac:dyDescent="0.3">
      <c r="A18" s="21" t="s">
        <v>45</v>
      </c>
      <c r="B18" s="22" t="s">
        <v>36</v>
      </c>
      <c r="C18" s="22" t="s">
        <v>37</v>
      </c>
      <c r="D18" s="22" t="s">
        <v>38</v>
      </c>
      <c r="E18" s="22">
        <v>29</v>
      </c>
      <c r="F18" s="23" t="s">
        <v>42</v>
      </c>
      <c r="G18" s="24">
        <v>10</v>
      </c>
      <c r="H18" s="34"/>
      <c r="J18" s="31">
        <f t="shared" si="0"/>
        <v>0</v>
      </c>
    </row>
    <row r="19" spans="1:10" x14ac:dyDescent="0.3">
      <c r="A19" s="21" t="s">
        <v>45</v>
      </c>
      <c r="B19" s="22" t="s">
        <v>36</v>
      </c>
      <c r="C19" s="22" t="s">
        <v>37</v>
      </c>
      <c r="D19" s="22" t="s">
        <v>39</v>
      </c>
      <c r="E19" s="22">
        <v>29</v>
      </c>
      <c r="F19" s="23" t="s">
        <v>42</v>
      </c>
      <c r="G19" s="24">
        <v>2</v>
      </c>
      <c r="H19" s="34"/>
      <c r="J19" s="31">
        <f t="shared" si="0"/>
        <v>0</v>
      </c>
    </row>
    <row r="20" spans="1:10" x14ac:dyDescent="0.3">
      <c r="A20" s="21" t="s">
        <v>46</v>
      </c>
      <c r="B20" s="22" t="s">
        <v>36</v>
      </c>
      <c r="C20" s="22" t="s">
        <v>37</v>
      </c>
      <c r="D20" s="22" t="s">
        <v>38</v>
      </c>
      <c r="E20" s="22">
        <v>29</v>
      </c>
      <c r="F20" s="23" t="s">
        <v>42</v>
      </c>
      <c r="G20" s="24">
        <v>25</v>
      </c>
      <c r="H20" s="34"/>
      <c r="J20" s="31">
        <f t="shared" si="0"/>
        <v>0</v>
      </c>
    </row>
    <row r="21" spans="1:10" x14ac:dyDescent="0.3">
      <c r="A21" s="21" t="s">
        <v>46</v>
      </c>
      <c r="B21" s="22" t="s">
        <v>36</v>
      </c>
      <c r="C21" s="22" t="s">
        <v>37</v>
      </c>
      <c r="D21" s="22" t="s">
        <v>39</v>
      </c>
      <c r="E21" s="22">
        <v>29</v>
      </c>
      <c r="F21" s="23" t="s">
        <v>42</v>
      </c>
      <c r="G21" s="24">
        <v>5</v>
      </c>
      <c r="H21" s="34"/>
      <c r="J21" s="31">
        <f t="shared" si="0"/>
        <v>0</v>
      </c>
    </row>
    <row r="22" spans="1:10" ht="15" thickBot="1" x14ac:dyDescent="0.35">
      <c r="A22" s="26" t="s">
        <v>47</v>
      </c>
      <c r="B22" s="27" t="s">
        <v>36</v>
      </c>
      <c r="C22" s="27" t="s">
        <v>37</v>
      </c>
      <c r="D22" s="27" t="s">
        <v>38</v>
      </c>
      <c r="E22" s="27">
        <v>29</v>
      </c>
      <c r="F22" s="28" t="s">
        <v>42</v>
      </c>
      <c r="G22" s="29">
        <v>21</v>
      </c>
      <c r="H22" s="35"/>
      <c r="J22" s="31">
        <f t="shared" si="0"/>
        <v>0</v>
      </c>
    </row>
    <row r="23" spans="1:10" x14ac:dyDescent="0.3">
      <c r="F23" s="76" t="s">
        <v>48</v>
      </c>
      <c r="G23" s="76"/>
      <c r="H23" s="32">
        <f>SUM(J8:J22)</f>
        <v>0</v>
      </c>
    </row>
  </sheetData>
  <mergeCells count="2">
    <mergeCell ref="A1:E1"/>
    <mergeCell ref="F23:G2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99D6-55EF-45DF-A429-B2348130AC7C}">
  <dimension ref="A1:J16"/>
  <sheetViews>
    <sheetView workbookViewId="0">
      <selection activeCell="J4" sqref="J4"/>
    </sheetView>
  </sheetViews>
  <sheetFormatPr defaultRowHeight="14.4" x14ac:dyDescent="0.3"/>
  <cols>
    <col min="1" max="1" width="9" customWidth="1"/>
    <col min="2" max="2" width="12" customWidth="1"/>
    <col min="4" max="4" width="9.5546875" customWidth="1"/>
    <col min="5" max="5" width="32.33203125" customWidth="1"/>
    <col min="7" max="7" width="8.21875" bestFit="1" customWidth="1"/>
    <col min="8" max="8" width="14.88671875" customWidth="1"/>
    <col min="9" max="9" width="13.77734375" bestFit="1" customWidth="1"/>
  </cols>
  <sheetData>
    <row r="1" spans="1:10" ht="25.8" x14ac:dyDescent="0.5">
      <c r="A1" s="75" t="s">
        <v>29</v>
      </c>
      <c r="B1" s="68"/>
      <c r="C1" s="68"/>
      <c r="D1" s="68"/>
      <c r="E1" s="68"/>
    </row>
    <row r="2" spans="1:10" ht="14.4" customHeight="1" thickBot="1" x14ac:dyDescent="0.35">
      <c r="A2" s="10"/>
    </row>
    <row r="3" spans="1:10" ht="33.6" customHeight="1" thickBot="1" x14ac:dyDescent="0.35">
      <c r="A3" s="11" t="s">
        <v>33</v>
      </c>
      <c r="B3" s="80" t="s">
        <v>34</v>
      </c>
      <c r="C3" s="80"/>
      <c r="D3" s="80"/>
      <c r="E3" s="80"/>
      <c r="F3" s="13" t="s">
        <v>30</v>
      </c>
      <c r="G3" s="12" t="s">
        <v>31</v>
      </c>
      <c r="H3" s="14" t="s">
        <v>32</v>
      </c>
    </row>
    <row r="4" spans="1:10" x14ac:dyDescent="0.3">
      <c r="A4" s="41" t="s">
        <v>50</v>
      </c>
      <c r="B4" s="81" t="s">
        <v>51</v>
      </c>
      <c r="C4" s="81"/>
      <c r="D4" s="81"/>
      <c r="E4" s="81"/>
      <c r="F4" s="18" t="s">
        <v>52</v>
      </c>
      <c r="G4" s="42">
        <v>80</v>
      </c>
      <c r="H4" s="43"/>
      <c r="J4" s="31">
        <f>G4*H4</f>
        <v>0</v>
      </c>
    </row>
    <row r="5" spans="1:10" x14ac:dyDescent="0.3">
      <c r="A5" s="39" t="s">
        <v>53</v>
      </c>
      <c r="B5" s="82" t="s">
        <v>54</v>
      </c>
      <c r="C5" s="82"/>
      <c r="D5" s="82"/>
      <c r="E5" s="82"/>
      <c r="F5" s="22" t="s">
        <v>52</v>
      </c>
      <c r="G5" s="38">
        <v>79</v>
      </c>
      <c r="H5" s="44"/>
      <c r="J5" s="31">
        <f t="shared" ref="J5:J13" si="0">G5*H5</f>
        <v>0</v>
      </c>
    </row>
    <row r="6" spans="1:10" x14ac:dyDescent="0.3">
      <c r="A6" s="39" t="s">
        <v>53</v>
      </c>
      <c r="B6" s="82" t="s">
        <v>55</v>
      </c>
      <c r="C6" s="82"/>
      <c r="D6" s="82"/>
      <c r="E6" s="82"/>
      <c r="F6" s="22" t="s">
        <v>52</v>
      </c>
      <c r="G6" s="38">
        <v>1</v>
      </c>
      <c r="H6" s="44"/>
      <c r="J6" s="31">
        <f t="shared" si="0"/>
        <v>0</v>
      </c>
    </row>
    <row r="7" spans="1:10" x14ac:dyDescent="0.3">
      <c r="A7" s="39" t="s">
        <v>58</v>
      </c>
      <c r="B7" s="79" t="s">
        <v>56</v>
      </c>
      <c r="C7" s="79"/>
      <c r="D7" s="79"/>
      <c r="E7" s="79"/>
      <c r="F7" s="22" t="s">
        <v>57</v>
      </c>
      <c r="G7" s="22">
        <v>660</v>
      </c>
      <c r="H7" s="44"/>
      <c r="J7" s="31">
        <f t="shared" si="0"/>
        <v>0</v>
      </c>
    </row>
    <row r="8" spans="1:10" x14ac:dyDescent="0.3">
      <c r="A8" s="39" t="s">
        <v>59</v>
      </c>
      <c r="B8" s="79" t="s">
        <v>60</v>
      </c>
      <c r="C8" s="79"/>
      <c r="D8" s="79"/>
      <c r="E8" s="79"/>
      <c r="F8" s="22" t="s">
        <v>52</v>
      </c>
      <c r="G8" s="38">
        <v>140</v>
      </c>
      <c r="H8" s="44"/>
      <c r="J8" s="31">
        <f t="shared" si="0"/>
        <v>0</v>
      </c>
    </row>
    <row r="9" spans="1:10" x14ac:dyDescent="0.3">
      <c r="A9" s="39" t="s">
        <v>59</v>
      </c>
      <c r="B9" s="79" t="s">
        <v>66</v>
      </c>
      <c r="C9" s="79"/>
      <c r="D9" s="79"/>
      <c r="E9" s="79"/>
      <c r="F9" s="22" t="s">
        <v>52</v>
      </c>
      <c r="G9" s="38">
        <v>20</v>
      </c>
      <c r="H9" s="44"/>
      <c r="J9" s="31">
        <f t="shared" si="0"/>
        <v>0</v>
      </c>
    </row>
    <row r="10" spans="1:10" x14ac:dyDescent="0.3">
      <c r="A10" s="39" t="s">
        <v>59</v>
      </c>
      <c r="B10" s="79" t="s">
        <v>61</v>
      </c>
      <c r="C10" s="79"/>
      <c r="D10" s="79"/>
      <c r="E10" s="79"/>
      <c r="F10" s="22" t="s">
        <v>52</v>
      </c>
      <c r="G10" s="38">
        <v>70</v>
      </c>
      <c r="H10" s="44"/>
      <c r="J10" s="31">
        <f t="shared" si="0"/>
        <v>0</v>
      </c>
    </row>
    <row r="11" spans="1:10" x14ac:dyDescent="0.3">
      <c r="A11" s="39" t="s">
        <v>59</v>
      </c>
      <c r="B11" s="79" t="s">
        <v>62</v>
      </c>
      <c r="C11" s="79"/>
      <c r="D11" s="79"/>
      <c r="E11" s="79"/>
      <c r="F11" s="22" t="s">
        <v>52</v>
      </c>
      <c r="G11" s="38">
        <v>10</v>
      </c>
      <c r="H11" s="44"/>
      <c r="J11" s="31">
        <f t="shared" si="0"/>
        <v>0</v>
      </c>
    </row>
    <row r="12" spans="1:10" x14ac:dyDescent="0.3">
      <c r="A12" s="39" t="s">
        <v>59</v>
      </c>
      <c r="B12" s="79" t="s">
        <v>63</v>
      </c>
      <c r="C12" s="79"/>
      <c r="D12" s="79"/>
      <c r="E12" s="79"/>
      <c r="F12" s="22" t="s">
        <v>57</v>
      </c>
      <c r="G12" s="22">
        <v>660</v>
      </c>
      <c r="H12" s="44"/>
      <c r="J12" s="31">
        <f t="shared" si="0"/>
        <v>0</v>
      </c>
    </row>
    <row r="13" spans="1:10" ht="15" thickBot="1" x14ac:dyDescent="0.35">
      <c r="A13" s="40" t="s">
        <v>59</v>
      </c>
      <c r="B13" s="77" t="s">
        <v>64</v>
      </c>
      <c r="C13" s="77"/>
      <c r="D13" s="77"/>
      <c r="E13" s="77"/>
      <c r="F13" s="27" t="s">
        <v>65</v>
      </c>
      <c r="G13" s="27">
        <v>20</v>
      </c>
      <c r="H13" s="45"/>
      <c r="J13" s="31">
        <f t="shared" si="0"/>
        <v>0</v>
      </c>
    </row>
    <row r="14" spans="1:10" x14ac:dyDescent="0.3">
      <c r="A14" s="37"/>
      <c r="B14" s="78"/>
      <c r="C14" s="78"/>
      <c r="D14" s="78"/>
      <c r="E14" s="78"/>
      <c r="F14" s="76" t="s">
        <v>48</v>
      </c>
      <c r="G14" s="76"/>
      <c r="H14" s="32">
        <f>SUM(J4:J13)</f>
        <v>0</v>
      </c>
      <c r="I14" s="30"/>
    </row>
    <row r="15" spans="1:10" x14ac:dyDescent="0.3">
      <c r="A15" s="37"/>
      <c r="B15" s="78"/>
      <c r="C15" s="78"/>
      <c r="D15" s="78"/>
      <c r="E15" s="78"/>
    </row>
    <row r="16" spans="1:10" x14ac:dyDescent="0.3">
      <c r="A16" s="9"/>
    </row>
  </sheetData>
  <mergeCells count="15">
    <mergeCell ref="A1:E1"/>
    <mergeCell ref="B3:E3"/>
    <mergeCell ref="B4:E4"/>
    <mergeCell ref="B5:E5"/>
    <mergeCell ref="B6:E6"/>
    <mergeCell ref="B13:E13"/>
    <mergeCell ref="B14:E14"/>
    <mergeCell ref="B15:E15"/>
    <mergeCell ref="F14:G14"/>
    <mergeCell ref="B7:E7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Sumář</vt:lpstr>
      <vt:lpstr>Ceník SaMa</vt:lpstr>
      <vt:lpstr>Ceník Služeb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Můčka</dc:creator>
  <cp:lastModifiedBy>Lukáš Můčka</cp:lastModifiedBy>
  <cp:lastPrinted>2021-01-11T20:25:31Z</cp:lastPrinted>
  <dcterms:created xsi:type="dcterms:W3CDTF">2021-01-11T18:23:27Z</dcterms:created>
  <dcterms:modified xsi:type="dcterms:W3CDTF">2021-01-11T20:25:41Z</dcterms:modified>
</cp:coreProperties>
</file>